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0" windowWidth="18195" windowHeight="11835" firstSheet="2" activeTab="2"/>
  </bookViews>
  <sheets>
    <sheet name="Buxheti i propozuar 2020" sheetId="2" state="hidden" r:id="rId1"/>
    <sheet name="Buxheti i miratuar" sheetId="3" state="hidden" r:id="rId2"/>
    <sheet name="Buxheti 2021" sheetId="4" r:id="rId3"/>
    <sheet name="Buxheti i Miratuar 2021" sheetId="5" state="hidden" r:id="rId4"/>
  </sheets>
  <calcPr calcId="124519"/>
</workbook>
</file>

<file path=xl/calcChain.xml><?xml version="1.0" encoding="utf-8"?>
<calcChain xmlns="http://schemas.openxmlformats.org/spreadsheetml/2006/main">
  <c r="AO101" i="4"/>
  <c r="AP58" l="1"/>
  <c r="AP56"/>
  <c r="AP54"/>
  <c r="AP51"/>
  <c r="AP50"/>
  <c r="AP49"/>
  <c r="AP48"/>
  <c r="AP45"/>
  <c r="AP44"/>
  <c r="AP31"/>
  <c r="AP29"/>
  <c r="AP27"/>
  <c r="AP26"/>
  <c r="AP22"/>
  <c r="AO78"/>
  <c r="AO83" s="1"/>
  <c r="AO18"/>
  <c r="AO13"/>
  <c r="C101"/>
  <c r="AP101" s="1"/>
  <c r="C78"/>
  <c r="C13"/>
  <c r="AP78" l="1"/>
  <c r="AO102"/>
  <c r="C82"/>
  <c r="C83" s="1"/>
  <c r="C102" s="1"/>
  <c r="C18"/>
  <c r="C94" i="3"/>
  <c r="C82"/>
  <c r="C78"/>
  <c r="C83" s="1"/>
  <c r="C18"/>
  <c r="C13"/>
  <c r="AP83" i="4" l="1"/>
  <c r="AP102"/>
  <c r="AO104"/>
  <c r="C95" i="3"/>
  <c r="C98" s="1"/>
  <c r="D106" i="2"/>
  <c r="C82" l="1"/>
  <c r="C13" l="1"/>
  <c r="C106"/>
  <c r="C18"/>
  <c r="C78" l="1"/>
  <c r="C83" s="1"/>
  <c r="C107" l="1"/>
  <c r="C111" s="1"/>
</calcChain>
</file>

<file path=xl/comments1.xml><?xml version="1.0" encoding="utf-8"?>
<comments xmlns="http://schemas.openxmlformats.org/spreadsheetml/2006/main">
  <authors>
    <author>Admin</author>
  </authors>
  <commentList>
    <comment ref="C8" authorId="0">
      <text>
        <r>
          <rPr>
            <b/>
            <sz val="9"/>
            <color indexed="81"/>
            <rFont val="Tahoma"/>
            <family val="2"/>
          </rPr>
          <t>rritur me 10%, bazuar ne statistikat e 2018-2019 'kerkesat per riperteritje' duke qene se zene peshen me te madhe tek te ardhurat.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5" authorId="0">
      <text>
        <r>
          <rPr>
            <b/>
            <sz val="9"/>
            <color indexed="81"/>
            <rFont val="Tahoma"/>
            <family val="2"/>
          </rPr>
          <t>ishte 10,000 
u ul me 8,316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<sst xmlns="http://schemas.openxmlformats.org/spreadsheetml/2006/main" count="413" uniqueCount="163">
  <si>
    <t xml:space="preserve">                                         MIRATOI</t>
  </si>
  <si>
    <t xml:space="preserve">                              KESHILLI   MBIKQYRËS</t>
  </si>
  <si>
    <t>Parashikim</t>
  </si>
  <si>
    <t>Nr</t>
  </si>
  <si>
    <t>ZERAT</t>
  </si>
  <si>
    <t>A. KL.7</t>
  </si>
  <si>
    <t>TE ARDHURAT</t>
  </si>
  <si>
    <t>Aktivitet  kryesor, aplikime kombetare</t>
  </si>
  <si>
    <t xml:space="preserve">Marreveshje e Madridit                      </t>
  </si>
  <si>
    <t xml:space="preserve"> Marreveshja e Hages          </t>
  </si>
  <si>
    <t xml:space="preserve">Te ardhura nga ZEP      </t>
  </si>
  <si>
    <t>TOTALI I TE ARDHURAVE</t>
  </si>
  <si>
    <t>B.600+601</t>
  </si>
  <si>
    <t xml:space="preserve">SHPENZIME PERSONELI            </t>
  </si>
  <si>
    <t>Paga e administrates</t>
  </si>
  <si>
    <t>Paga me kontrate per kohe te kufizuar</t>
  </si>
  <si>
    <t>0000</t>
  </si>
  <si>
    <t xml:space="preserve">Sigurime Shoqerore , Shendetesore   </t>
  </si>
  <si>
    <t>SHUMA</t>
  </si>
  <si>
    <t>C.</t>
  </si>
  <si>
    <t xml:space="preserve">SHPENZIME KORRENTE   </t>
  </si>
  <si>
    <t>602.'0</t>
  </si>
  <si>
    <t xml:space="preserve">  Materiale zyre dhe  te pergjithshme</t>
  </si>
  <si>
    <t>0100</t>
  </si>
  <si>
    <t xml:space="preserve">Kancelari         </t>
  </si>
  <si>
    <t>0200</t>
  </si>
  <si>
    <t xml:space="preserve">Materiale per pastrim, dezinfektim, ngrohje,  ndriçim </t>
  </si>
  <si>
    <t>0300</t>
  </si>
  <si>
    <t>Materiale per funks e pajiste zyres. Toner</t>
  </si>
  <si>
    <t>0400</t>
  </si>
  <si>
    <t>Materiale per funksionimin e pajisjeve speciale</t>
  </si>
  <si>
    <t>0500</t>
  </si>
  <si>
    <t>Blerje dokumentaconi</t>
  </si>
  <si>
    <t>0900</t>
  </si>
  <si>
    <t>Furniz dhe mater te tjera zy dhe te pergj. Mat promov</t>
  </si>
  <si>
    <t>Materiale dhe sherbime speciale</t>
  </si>
  <si>
    <t xml:space="preserve">Libra dhe publikime profesionale </t>
  </si>
  <si>
    <t>Shpenzim per prodhim dokumentacioni specifik</t>
  </si>
  <si>
    <t>Te tj mat dhe shpz spec(konsulenca), spote publ.perkthime,konferenca. Spotet publicitare sherbejne per promovimine e fushes se PI, ku promovimi eshte nje nga dy shtyllat kryesore te ligjit 9947 dhe eshte detyrim promovimi i saj. Perkthimi I akteve nenligjore si detyrim i anetaresimit te DPPI-se ne organizma nderkombetare, WIPO, EPO, EUIPO. Ne faqen zyrtare duhet te jene te perkthyera ne gjuhen angleze.</t>
  </si>
  <si>
    <t>Sherbime nga te tretet</t>
  </si>
  <si>
    <t>Elektricitet</t>
  </si>
  <si>
    <t>Uje</t>
  </si>
  <si>
    <t xml:space="preserve">Sherbime telefonike </t>
  </si>
  <si>
    <t>Telefoni fikse</t>
  </si>
  <si>
    <t>Telefoni celular</t>
  </si>
  <si>
    <t>Posta dhe sherbimi korrier</t>
  </si>
  <si>
    <t xml:space="preserve">Sherbim per ngrohje </t>
  </si>
  <si>
    <t>Sherbimet bankare</t>
  </si>
  <si>
    <t>Sherbime te sigurimit dhe ruajtjes</t>
  </si>
  <si>
    <t>Sherbime te pastrimit dhe gjelberimit</t>
  </si>
  <si>
    <t>Sherbime te printimit dhe publikimit</t>
  </si>
  <si>
    <t xml:space="preserve">Kosto e trajnimit dhe seminareve </t>
  </si>
  <si>
    <t>Shpenzime  transporti</t>
  </si>
  <si>
    <t>Karburant dhe vaj</t>
  </si>
  <si>
    <t>Pjese kembimi , goma , bateri</t>
  </si>
  <si>
    <t>Shpenzimet e siguracionit te mjeteve te transportit</t>
  </si>
  <si>
    <t>Shpenzime te tjera transporti</t>
  </si>
  <si>
    <t>Udhetim i brendshem</t>
  </si>
  <si>
    <t>Udhetim jashte shtetit</t>
  </si>
  <si>
    <t xml:space="preserve">Shpenzime per mirembajtje te zakonshme </t>
  </si>
  <si>
    <t xml:space="preserve">Shpenzime per mirembajtjen e objekteve ndertimore </t>
  </si>
  <si>
    <t>Shpenzime per mirembajtjen e mjeteve te transportit</t>
  </si>
  <si>
    <t xml:space="preserve">Shpenzime per mirembajtjen e pajisjeve te zyrave </t>
  </si>
  <si>
    <t>Shpenzime per qiramarrje</t>
  </si>
  <si>
    <t>Shpenzime per qiramarrje ambjentesh</t>
  </si>
  <si>
    <t xml:space="preserve">Shpenzime per qiramarrje mjetesh transporti </t>
  </si>
  <si>
    <t>Shpenzime te tjera qiraje</t>
  </si>
  <si>
    <t>Shpenzim per ekzekutim te dety. kontr. pa paguara</t>
  </si>
  <si>
    <t>Shpenzime per kompesime te tjera ta papaguara</t>
  </si>
  <si>
    <t>Shpenzime te lidhura me huamarrjen per hua</t>
  </si>
  <si>
    <t>Shpenzime per kuota qe rrjedhin nga detyrimet</t>
  </si>
  <si>
    <t>Shpenzime per pritje dhe percjellje</t>
  </si>
  <si>
    <t>Shpenzime per aktivitete sociale per personelin</t>
  </si>
  <si>
    <t>Shpenzime gjyqesore</t>
  </si>
  <si>
    <t>Shpenzime per honorare( Bordi+K.Mbikqyres)</t>
  </si>
  <si>
    <t xml:space="preserve">Shpenzime per pjesmarrje ne konferenca </t>
  </si>
  <si>
    <t>Shpenzime per tatime &amp;taksa te paguara nga institu.</t>
  </si>
  <si>
    <t>E.604</t>
  </si>
  <si>
    <t xml:space="preserve">                 TRANSFERIME KORRENTE TE BRENDESHME</t>
  </si>
  <si>
    <t>F.605</t>
  </si>
  <si>
    <t xml:space="preserve">SHUMA    </t>
  </si>
  <si>
    <t xml:space="preserve">TOTALI I SHPENZIMEVE </t>
  </si>
  <si>
    <t>G.231.8</t>
  </si>
  <si>
    <t xml:space="preserve"> SHPENZIME KAPITALE TE TRUPEZUARA    </t>
  </si>
  <si>
    <t>Orendi zyre</t>
  </si>
  <si>
    <t>Krijimi I nje faqe te re ne dy gjuhe, shqip, anglisht + faqe administ.Vazhdon ne 2019</t>
  </si>
  <si>
    <t xml:space="preserve">Aplikimi on-line, lidhja me sistemin bankar, pagesat online        vazhdon 2019       </t>
  </si>
  <si>
    <t>Permiresim dhe zhvillim i infrastruktures se serverave  dhe sistemeve  te TIK te DPPI si dhe krijimi I nje dhome serveri per back up. Vazhdon 2019</t>
  </si>
  <si>
    <t>Pajisje per automatizimin dhe kontrollin e magazines,inventarizimin</t>
  </si>
  <si>
    <t>Gjenerimi I statistikave ne kohe reale   vazhdon 2019</t>
  </si>
  <si>
    <t>Regjistrat on line ( marka, patenta, disenjo industriale)  vazhdon vitin 2019</t>
  </si>
  <si>
    <t>Krijimi I nje regjistri per listen e PA, kush ska paguar kalon "inactive" vazh 2019</t>
  </si>
  <si>
    <t xml:space="preserve">Krijimi I salles per qendren e  trajnimeve se bashku me te gjitha pajisjet </t>
  </si>
  <si>
    <t>Kamera sigurie dhe akses kontrolli</t>
  </si>
  <si>
    <t>Automatizimi dhe krijimi I nje formati te kerkueshem te buletinit</t>
  </si>
  <si>
    <t xml:space="preserve">Krijim I nje moduli per importimin automatik ne sistemin SAPI te disenjove industriale sipas M.Hages </t>
  </si>
  <si>
    <t>l.230</t>
  </si>
  <si>
    <r>
      <t xml:space="preserve"> </t>
    </r>
    <r>
      <rPr>
        <b/>
        <sz val="14"/>
        <rFont val="Arial"/>
        <family val="2"/>
      </rPr>
      <t>SHPENZIME KAPITALE TE PATRUPEZUARA</t>
    </r>
  </si>
  <si>
    <t>Liçensa e oracle per"Oracle Enterprise Edition"  vazhdon vitin 2019</t>
  </si>
  <si>
    <t>Projekt per identi. dhe nxitjen e regji. te markave te sherb.</t>
  </si>
  <si>
    <t>TOTALI I SHPENZIMEVE KAPITALE</t>
  </si>
  <si>
    <t>TOTAL SHPENZIME KORRENTE DHE INVESTIMESH</t>
  </si>
  <si>
    <t>TEPRICA DERDHJE NE BUXHETIN E SHTETIT</t>
  </si>
  <si>
    <t xml:space="preserve">Pajisje kompjuterike </t>
  </si>
  <si>
    <t>Liçense Server Payroll, implementim dhe venie ne pune</t>
  </si>
  <si>
    <t>Program buxhetor</t>
  </si>
  <si>
    <t>PARASHIKIM PER BUXHETIN E DPPI-se PER VITIN 2020</t>
  </si>
  <si>
    <t xml:space="preserve">PLAN Viti 2020 </t>
  </si>
  <si>
    <t>(Ne mije leke)</t>
  </si>
  <si>
    <t xml:space="preserve">Të trashëg. invest, proj. ne vazh.  </t>
  </si>
  <si>
    <t>Transferta Organizma Nderkombetare; "Marreveshja e Lisbones" referuar nenit 29 te Aktit te Gjeneves</t>
  </si>
  <si>
    <t>Transferta Organizma Nderkombetare;(EPO) ne zbatim te nenit 39 te Konventes Europiane te Patentave</t>
  </si>
  <si>
    <t>Shpenzime te tjera operative</t>
  </si>
  <si>
    <t>Shpenzime per detyrime dhe kompesime legale</t>
  </si>
  <si>
    <t>Shpenzime udhetimi</t>
  </si>
  <si>
    <t xml:space="preserve">Pajisje per Menaxhimin e Radhes </t>
  </si>
  <si>
    <t xml:space="preserve">Sigurim Vullnetar/ Pension Suplementar </t>
  </si>
  <si>
    <t xml:space="preserve">TRANSFERIME KORRENTE JASHTE   </t>
  </si>
  <si>
    <t xml:space="preserve">Sherbime te tjera.  </t>
  </si>
  <si>
    <t xml:space="preserve">Shpenzim per rikonstruksion ndertese administrative. Rikonstruksion i godines ekzistuese per shkak te demeve te shkaktuara nga termeti. Duke qene se DPPI e ka te pamundur funksionimin normal me mjedise zyrash me kaq staf sa ka si dhe me shtimin e stafit te ri, gjithashtu si dhe nga grupi punes I MFE eshte lene rekomandim shtimi me zyra, DPPI ka parashikuar keto fonde per rikonstruksion e nje ndertese te amortizuar. </t>
  </si>
  <si>
    <t>Fondi i emergjencave 4%</t>
  </si>
  <si>
    <t>Me mbeshtetjen e WIPO</t>
  </si>
  <si>
    <t>ne varesi te totalit te te ardhurave</t>
  </si>
  <si>
    <t>Fondi i emergjencave 2%</t>
  </si>
  <si>
    <t>do llogariten udhetimet dhe personat</t>
  </si>
  <si>
    <t>Studim, indetifikimi dhe nxitja e regjistrimit te markave Made in Albania</t>
  </si>
  <si>
    <t>Studim, indetifikimi dhe nxitja e regjistrimit te disenjove industrial shqiptare</t>
  </si>
  <si>
    <t>Studim, indetifikimi dhe nxitja e regjistrimit te markave te sherbimit</t>
  </si>
  <si>
    <t xml:space="preserve">Projekt mbi rritjen e ndërgjegjësimit tek brezat e rinj dhe stafet pedakogjikë të ciklit të ulët dhe të mesëm </t>
  </si>
  <si>
    <t xml:space="preserve"> </t>
  </si>
  <si>
    <t>Projekti zvicerian/ dita te pyesi shoferin sa karburant jan harxhuar deri sot</t>
  </si>
  <si>
    <t>Post pune per Programi financa 5</t>
  </si>
  <si>
    <t>Program llogaritje per riperteritjen e Patentave nga EPO dhe sa duhet te jete shuma duke llogaritur me 50% qe ti kthejme zyres</t>
  </si>
  <si>
    <t>Nje program per te nxjerr nga i kemi te ardhurat dhe per te na filtruar sa te ardhura kemi nga patentat;markat; disenjo( nga objektet e PI-se) si dhe per tu printuar dhe percjelle zyres se egzaminimit per ti vertetuar qe pagesat e objekteve te PI-se jane bere.</t>
  </si>
  <si>
    <t xml:space="preserve">rafte matetalike dhe kutit specifike per arkivat </t>
  </si>
  <si>
    <t>Raporti vjetor 200 cop+ publikime shumfishime te librave komik te WIPO dhe librave te tjere</t>
  </si>
  <si>
    <t>perkthim i 3-librave komik nga WIPO per femijet</t>
  </si>
  <si>
    <r>
      <rPr>
        <b/>
        <sz val="11"/>
        <color theme="1"/>
        <rFont val="Calibri"/>
        <family val="2"/>
        <charset val="238"/>
        <scheme val="minor"/>
      </rPr>
      <t>Llogaritur per 47 punonjes/ 39 punonjes adm + 9 me kontrat: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charset val="238"/>
        <scheme val="minor"/>
      </rPr>
      <t xml:space="preserve">( 2 Arkivat </t>
    </r>
    <r>
      <rPr>
        <sz val="11"/>
        <color theme="1"/>
        <rFont val="Calibri"/>
        <family val="2"/>
        <scheme val="minor"/>
      </rPr>
      <t xml:space="preserve"> 8/ore për 1 vit  me kategorinë VI. -  </t>
    </r>
    <r>
      <rPr>
        <b/>
        <sz val="11"/>
        <color theme="1"/>
        <rFont val="Calibri"/>
        <family val="2"/>
        <charset val="238"/>
        <scheme val="minor"/>
      </rPr>
      <t>2 (IT)</t>
    </r>
    <r>
      <rPr>
        <sz val="11"/>
        <color theme="1"/>
        <rFont val="Calibri"/>
        <family val="2"/>
        <scheme val="minor"/>
      </rPr>
      <t xml:space="preserve"> - 6 orë në ditë për 12  muaj me kategorinë IV-a.//</t>
    </r>
    <r>
      <rPr>
        <b/>
        <sz val="11"/>
        <color theme="1"/>
        <rFont val="Calibri"/>
        <family val="2"/>
        <charset val="238"/>
        <scheme val="minor"/>
      </rPr>
      <t>1  me kontratë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charset val="238"/>
        <scheme val="minor"/>
      </rPr>
      <t xml:space="preserve">Egzaminim </t>
    </r>
    <r>
      <rPr>
        <sz val="11"/>
        <color theme="1"/>
        <rFont val="Calibri"/>
        <family val="2"/>
        <scheme val="minor"/>
      </rPr>
      <t>me kategorinë e pagës IV a, 6 orë në ditë për 12 muaj. //</t>
    </r>
    <r>
      <rPr>
        <b/>
        <sz val="11"/>
        <color theme="1"/>
        <rFont val="Calibri"/>
        <family val="2"/>
        <charset val="238"/>
        <scheme val="minor"/>
      </rPr>
      <t>1 specialist në Drejtorinë e Koordinimit, Trajnimeve dhe Analizës</t>
    </r>
    <r>
      <rPr>
        <sz val="11"/>
        <color theme="1"/>
        <rFont val="Calibri"/>
        <family val="2"/>
        <scheme val="minor"/>
      </rPr>
      <t xml:space="preserve"> me kategorinë e pagës IV a, 6  orë në ditë për 12 muaj.   /</t>
    </r>
    <r>
      <rPr>
        <b/>
        <sz val="11"/>
        <color theme="1"/>
        <rFont val="Calibri"/>
        <family val="2"/>
        <charset val="238"/>
        <scheme val="minor"/>
      </rPr>
      <t>/1(Magazinier)</t>
    </r>
    <r>
      <rPr>
        <sz val="11"/>
        <color theme="1"/>
        <rFont val="Calibri"/>
        <family val="2"/>
        <scheme val="minor"/>
      </rPr>
      <t xml:space="preserve">-  6  orë në ditë për 12  muaj me kategorinë VI./ / </t>
    </r>
    <r>
      <rPr>
        <b/>
        <sz val="11"/>
        <color theme="1"/>
        <rFont val="Calibri"/>
        <family val="2"/>
        <charset val="238"/>
        <scheme val="minor"/>
      </rPr>
      <t>1(Sanitare)</t>
    </r>
    <r>
      <rPr>
        <sz val="11"/>
        <color theme="1"/>
        <rFont val="Calibri"/>
        <family val="2"/>
        <scheme val="minor"/>
      </rPr>
      <t xml:space="preserve"> - 6   orë në ditë për 12 muaj me kategorinë I) + </t>
    </r>
    <r>
      <rPr>
        <b/>
        <sz val="11"/>
        <color theme="1"/>
        <rFont val="Calibri"/>
        <family val="2"/>
        <charset val="238"/>
        <scheme val="minor"/>
      </rPr>
      <t xml:space="preserve">1 me kontrate nga thirja e V, praktikante 8 ore per 12 muaj
</t>
    </r>
  </si>
  <si>
    <t>Aktualisht ky proces kryhet ne F5 manualisht nga financa</t>
  </si>
  <si>
    <t>Kerkese nga koordinimi</t>
  </si>
  <si>
    <t>Kerkese nga kpromovimi</t>
  </si>
  <si>
    <t>Kerkese nga promovimi</t>
  </si>
  <si>
    <r>
      <t xml:space="preserve">(Projekti ALSIP- SHQIPERI)                                                                                                        </t>
    </r>
    <r>
      <rPr>
        <b/>
        <sz val="14"/>
        <rFont val="Arial"/>
        <family val="2"/>
        <charset val="238"/>
      </rPr>
      <t>TVSH</t>
    </r>
  </si>
  <si>
    <t>ishte 36 ne vitin  2019/i kemi llogaritur 39 punonjes te adm</t>
  </si>
  <si>
    <t xml:space="preserve">e kemi llogaritur 8 punonjes me kontrat, ku te cilen 8 jane aktualisht +  1 me kontrate nga thirja e V, praktikante 8 ore per 12 muaj
</t>
  </si>
  <si>
    <t xml:space="preserve">PLAN Viti 2021 </t>
  </si>
  <si>
    <r>
      <rPr>
        <b/>
        <sz val="11"/>
        <color theme="1"/>
        <rFont val="Calibri"/>
        <family val="2"/>
        <charset val="238"/>
        <scheme val="minor"/>
      </rPr>
      <t>Parashikimi per 4</t>
    </r>
    <r>
      <rPr>
        <sz val="11"/>
        <color theme="1"/>
        <rFont val="Calibri"/>
        <family val="2"/>
        <scheme val="minor"/>
      </rPr>
      <t xml:space="preserve"> - 6,606,600 Q                                   vendosen tek te trashguarat tek 2</t>
    </r>
  </si>
  <si>
    <t>nga EPO 2020/ mund te ulet nese ne bejme ndo 1 pagese kete vit</t>
  </si>
  <si>
    <t>Blerje dokumentaconi( kuti arkive)</t>
  </si>
  <si>
    <t>kontraten me rojen/ referuar kontrates aktuale( 4 punonjes *71.243 * 8muaj)</t>
  </si>
  <si>
    <r>
      <t xml:space="preserve">Ministria e Financave dhe Ekonomisë vë në dispozicion shumat e nevojshme buxhetore për rimbursimin e Tatimit mbi Vlerën e Shtuar (TVSH) për Projektin në një shumë maksimale prej CHF 89’780 (tetëdhjetë e nëntë mijë e shtatëqind e tetëdhjetë Franga Zvicerane) gjatë periudhës gjashtë vjeçare 2020-2025. </t>
    </r>
    <r>
      <rPr>
        <b/>
        <sz val="11"/>
        <color theme="1"/>
        <rFont val="Arial"/>
        <family val="2"/>
        <charset val="238"/>
      </rPr>
      <t>1 CHF =115.66 leke</t>
    </r>
    <r>
      <rPr>
        <sz val="11"/>
        <color theme="1"/>
        <rFont val="Arial"/>
        <family val="2"/>
        <charset val="238"/>
      </rPr>
      <t xml:space="preserve"> </t>
    </r>
    <r>
      <rPr>
        <b/>
        <sz val="11"/>
        <color theme="1"/>
        <rFont val="Arial"/>
        <family val="2"/>
        <charset val="238"/>
      </rPr>
      <t>(89.780 CHF = 10.384.382,48 leke)</t>
    </r>
    <r>
      <rPr>
        <sz val="11"/>
        <color theme="1"/>
        <rFont val="Arial"/>
        <family val="2"/>
        <charset val="238"/>
      </rPr>
      <t xml:space="preserve"> afersisht 12,000 te cilat 12,000 / 4 vite qe eshte projekti = 3,000 leke </t>
    </r>
  </si>
  <si>
    <t>Shuma Totale per projektet e IT nga AKSHI</t>
  </si>
  <si>
    <t>Projekt AKSHI</t>
  </si>
  <si>
    <t xml:space="preserve">1000 EUR *12* 124, janë parashikuar 10 mln lekë. Kjo qendër prashikon të gjitha pajisjet dhe modulet e domosdoshme për funksionimin e saj me kapacitet 50-60 vende </t>
  </si>
  <si>
    <t>zyre projekti/ per nje zyre te vogel (500 *124= 62,000 leke)*12 MUAJ</t>
  </si>
  <si>
    <t>0004</t>
  </si>
  <si>
    <t>VENDIM NR.16 DATE 20.01.2021</t>
  </si>
  <si>
    <t>DIFERENCA</t>
  </si>
  <si>
    <t>-</t>
  </si>
  <si>
    <t>Miratimi i Buxhetit</t>
  </si>
  <si>
    <t xml:space="preserve"> BUXHETI i DPPI-se PER VITIN 2021</t>
  </si>
  <si>
    <t>TOTAL</t>
  </si>
  <si>
    <t>Shpenzime per krijimin e fondit te biblotekes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</si>
</sst>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(* #,##0_);_(* \(#,##0\);_(* &quot;-&quot;??_);_(@_)"/>
    <numFmt numFmtId="166" formatCode="_-* #,##0.00_-;\-* #,##0.00_-;_-* &quot;-&quot;??_-;_-@_-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9"/>
      <name val="Arial"/>
      <family val="2"/>
    </font>
    <font>
      <b/>
      <u/>
      <sz val="12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14"/>
      <name val="Arial"/>
      <family val="2"/>
      <charset val="238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Arial"/>
      <family val="2"/>
    </font>
    <font>
      <b/>
      <sz val="14"/>
      <name val="Calibri"/>
      <family val="2"/>
      <scheme val="minor"/>
    </font>
    <font>
      <sz val="14"/>
      <name val="Arial"/>
      <family val="2"/>
      <charset val="238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theme="1" tint="4.9989318521683403E-2"/>
      <name val="Arial"/>
      <family val="2"/>
    </font>
    <font>
      <sz val="1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 tint="4.9989318521683403E-2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FF0000"/>
      <name val="Calibri"/>
      <family val="2"/>
      <scheme val="minor"/>
    </font>
    <font>
      <b/>
      <sz val="11"/>
      <color theme="1"/>
      <name val="Arial Narrow"/>
      <family val="2"/>
    </font>
    <font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 tint="4.9989318521683403E-2"/>
      <name val="Arial"/>
      <family val="2"/>
    </font>
    <font>
      <b/>
      <sz val="14"/>
      <color rgb="FFC00000"/>
      <name val="Calibri"/>
      <family val="2"/>
      <scheme val="minor"/>
    </font>
    <font>
      <sz val="14"/>
      <color theme="1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</cellStyleXfs>
  <cellXfs count="267">
    <xf numFmtId="0" fontId="0" fillId="0" borderId="0" xfId="0"/>
    <xf numFmtId="165" fontId="6" fillId="0" borderId="0" xfId="2" applyNumberFormat="1" applyFont="1" applyProtection="1">
      <protection locked="0"/>
    </xf>
    <xf numFmtId="165" fontId="7" fillId="0" borderId="0" xfId="2" applyNumberFormat="1" applyFont="1" applyProtection="1">
      <protection locked="0"/>
    </xf>
    <xf numFmtId="0" fontId="8" fillId="0" borderId="0" xfId="3" applyFont="1" applyFill="1"/>
    <xf numFmtId="0" fontId="5" fillId="0" borderId="0" xfId="3" applyFont="1" applyFill="1"/>
    <xf numFmtId="0" fontId="5" fillId="0" borderId="0" xfId="3" applyFont="1" applyFill="1" applyAlignment="1"/>
    <xf numFmtId="0" fontId="5" fillId="0" borderId="0" xfId="3"/>
    <xf numFmtId="0" fontId="6" fillId="0" borderId="0" xfId="3" applyFont="1" applyProtection="1">
      <protection locked="0"/>
    </xf>
    <xf numFmtId="0" fontId="7" fillId="0" borderId="0" xfId="3" applyFont="1" applyProtection="1">
      <protection locked="0"/>
    </xf>
    <xf numFmtId="0" fontId="5" fillId="0" borderId="0" xfId="3" applyFont="1" applyProtection="1">
      <protection locked="0"/>
    </xf>
    <xf numFmtId="0" fontId="9" fillId="0" borderId="0" xfId="0" applyFont="1"/>
    <xf numFmtId="0" fontId="10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4" fillId="2" borderId="2" xfId="0" applyFont="1" applyFill="1" applyBorder="1" applyProtection="1">
      <protection locked="0"/>
    </xf>
    <xf numFmtId="0" fontId="15" fillId="2" borderId="2" xfId="0" applyFont="1" applyFill="1" applyBorder="1" applyAlignment="1" applyProtection="1">
      <alignment horizontal="center"/>
      <protection locked="0"/>
    </xf>
    <xf numFmtId="0" fontId="15" fillId="3" borderId="3" xfId="0" applyFont="1" applyFill="1" applyBorder="1" applyProtection="1">
      <protection locked="0"/>
    </xf>
    <xf numFmtId="0" fontId="15" fillId="3" borderId="4" xfId="0" applyFont="1" applyFill="1" applyBorder="1" applyAlignment="1" applyProtection="1">
      <alignment horizontal="center"/>
      <protection locked="0"/>
    </xf>
    <xf numFmtId="0" fontId="9" fillId="0" borderId="5" xfId="0" applyFont="1" applyBorder="1"/>
    <xf numFmtId="0" fontId="18" fillId="0" borderId="3" xfId="0" applyFont="1" applyBorder="1" applyProtection="1">
      <protection locked="0"/>
    </xf>
    <xf numFmtId="0" fontId="18" fillId="0" borderId="4" xfId="0" applyFont="1" applyBorder="1" applyAlignment="1" applyProtection="1">
      <alignment horizontal="left"/>
      <protection locked="0"/>
    </xf>
    <xf numFmtId="0" fontId="18" fillId="0" borderId="8" xfId="0" applyFont="1" applyBorder="1" applyProtection="1">
      <protection locked="0"/>
    </xf>
    <xf numFmtId="0" fontId="18" fillId="0" borderId="6" xfId="0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18" fillId="0" borderId="8" xfId="0" applyFont="1" applyBorder="1" applyAlignment="1" applyProtection="1">
      <protection locked="0"/>
    </xf>
    <xf numFmtId="0" fontId="18" fillId="3" borderId="6" xfId="0" applyFont="1" applyFill="1" applyBorder="1" applyAlignment="1" applyProtection="1">
      <protection locked="0"/>
    </xf>
    <xf numFmtId="0" fontId="20" fillId="2" borderId="8" xfId="0" applyFont="1" applyFill="1" applyBorder="1" applyProtection="1">
      <protection locked="0"/>
    </xf>
    <xf numFmtId="0" fontId="15" fillId="2" borderId="6" xfId="0" applyFont="1" applyFill="1" applyBorder="1" applyAlignment="1" applyProtection="1">
      <alignment horizontal="center"/>
      <protection locked="0"/>
    </xf>
    <xf numFmtId="0" fontId="15" fillId="3" borderId="8" xfId="0" applyFont="1" applyFill="1" applyBorder="1" applyProtection="1">
      <protection locked="0"/>
    </xf>
    <xf numFmtId="0" fontId="15" fillId="3" borderId="6" xfId="0" applyFont="1" applyFill="1" applyBorder="1" applyAlignment="1" applyProtection="1">
      <alignment horizontal="center"/>
      <protection locked="0"/>
    </xf>
    <xf numFmtId="0" fontId="18" fillId="0" borderId="6" xfId="0" applyFont="1" applyBorder="1" applyProtection="1">
      <protection locked="0"/>
    </xf>
    <xf numFmtId="166" fontId="0" fillId="0" borderId="0" xfId="0" applyNumberFormat="1"/>
    <xf numFmtId="0" fontId="18" fillId="3" borderId="8" xfId="0" applyFont="1" applyFill="1" applyBorder="1" applyProtection="1">
      <protection locked="0"/>
    </xf>
    <xf numFmtId="0" fontId="18" fillId="3" borderId="6" xfId="0" applyFont="1" applyFill="1" applyBorder="1" applyProtection="1">
      <protection locked="0"/>
    </xf>
    <xf numFmtId="0" fontId="0" fillId="3" borderId="0" xfId="0" applyFill="1"/>
    <xf numFmtId="0" fontId="18" fillId="3" borderId="8" xfId="0" quotePrefix="1" applyFont="1" applyFill="1" applyBorder="1" applyAlignment="1" applyProtection="1">
      <alignment horizontal="right"/>
      <protection locked="0"/>
    </xf>
    <xf numFmtId="0" fontId="15" fillId="2" borderId="8" xfId="0" applyFont="1" applyFill="1" applyBorder="1" applyProtection="1">
      <protection locked="0"/>
    </xf>
    <xf numFmtId="0" fontId="18" fillId="2" borderId="8" xfId="0" applyFont="1" applyFill="1" applyBorder="1" applyProtection="1">
      <protection locked="0"/>
    </xf>
    <xf numFmtId="0" fontId="15" fillId="3" borderId="8" xfId="0" applyFont="1" applyFill="1" applyBorder="1" applyAlignment="1" applyProtection="1">
      <alignment horizontal="left"/>
      <protection locked="0"/>
    </xf>
    <xf numFmtId="0" fontId="18" fillId="0" borderId="8" xfId="0" quotePrefix="1" applyFont="1" applyFill="1" applyBorder="1" applyAlignment="1" applyProtection="1">
      <alignment horizontal="right"/>
      <protection locked="0"/>
    </xf>
    <xf numFmtId="0" fontId="18" fillId="0" borderId="6" xfId="0" applyFont="1" applyFill="1" applyBorder="1" applyProtection="1">
      <protection locked="0"/>
    </xf>
    <xf numFmtId="0" fontId="15" fillId="0" borderId="8" xfId="0" quotePrefix="1" applyFont="1" applyFill="1" applyBorder="1" applyAlignment="1" applyProtection="1">
      <alignment horizontal="left"/>
      <protection locked="0"/>
    </xf>
    <xf numFmtId="0" fontId="15" fillId="0" borderId="6" xfId="0" applyFont="1" applyFill="1" applyBorder="1" applyAlignment="1" applyProtection="1">
      <alignment horizontal="center"/>
      <protection locked="0"/>
    </xf>
    <xf numFmtId="0" fontId="18" fillId="0" borderId="8" xfId="0" applyFont="1" applyFill="1" applyBorder="1" applyProtection="1">
      <protection locked="0"/>
    </xf>
    <xf numFmtId="0" fontId="23" fillId="0" borderId="6" xfId="0" applyFont="1" applyBorder="1" applyAlignment="1" applyProtection="1">
      <alignment wrapText="1"/>
      <protection locked="0"/>
    </xf>
    <xf numFmtId="0" fontId="15" fillId="0" borderId="8" xfId="0" applyFont="1" applyFill="1" applyBorder="1" applyAlignment="1" applyProtection="1">
      <alignment horizontal="left"/>
      <protection locked="0"/>
    </xf>
    <xf numFmtId="0" fontId="15" fillId="0" borderId="6" xfId="0" applyFont="1" applyBorder="1" applyAlignment="1" applyProtection="1">
      <alignment horizontal="center"/>
      <protection locked="0"/>
    </xf>
    <xf numFmtId="0" fontId="18" fillId="0" borderId="8" xfId="0" quotePrefix="1" applyFont="1" applyBorder="1" applyAlignment="1" applyProtection="1">
      <alignment horizontal="right"/>
      <protection locked="0"/>
    </xf>
    <xf numFmtId="0" fontId="18" fillId="0" borderId="6" xfId="0" applyFont="1" applyBorder="1" applyAlignment="1" applyProtection="1">
      <alignment horizontal="left"/>
      <protection locked="0"/>
    </xf>
    <xf numFmtId="0" fontId="24" fillId="3" borderId="6" xfId="0" applyFont="1" applyFill="1" applyBorder="1" applyAlignment="1" applyProtection="1">
      <alignment horizontal="left"/>
      <protection locked="0"/>
    </xf>
    <xf numFmtId="0" fontId="24" fillId="0" borderId="6" xfId="0" applyFont="1" applyBorder="1" applyAlignment="1" applyProtection="1">
      <alignment horizontal="left"/>
      <protection locked="0"/>
    </xf>
    <xf numFmtId="0" fontId="24" fillId="0" borderId="8" xfId="0" applyFont="1" applyBorder="1" applyProtection="1">
      <protection locked="0"/>
    </xf>
    <xf numFmtId="0" fontId="24" fillId="0" borderId="6" xfId="0" applyFont="1" applyBorder="1" applyProtection="1">
      <protection locked="0"/>
    </xf>
    <xf numFmtId="0" fontId="24" fillId="3" borderId="8" xfId="0" applyFont="1" applyFill="1" applyBorder="1" applyAlignment="1" applyProtection="1">
      <alignment horizontal="right"/>
      <protection locked="0"/>
    </xf>
    <xf numFmtId="0" fontId="24" fillId="3" borderId="6" xfId="0" applyFont="1" applyFill="1" applyBorder="1" applyProtection="1">
      <protection locked="0"/>
    </xf>
    <xf numFmtId="0" fontId="24" fillId="3" borderId="8" xfId="0" applyFont="1" applyFill="1" applyBorder="1" applyProtection="1">
      <protection locked="0"/>
    </xf>
    <xf numFmtId="0" fontId="4" fillId="3" borderId="0" xfId="0" applyFont="1" applyFill="1"/>
    <xf numFmtId="0" fontId="21" fillId="3" borderId="0" xfId="0" applyFont="1" applyFill="1"/>
    <xf numFmtId="0" fontId="25" fillId="3" borderId="8" xfId="0" applyFont="1" applyFill="1" applyBorder="1" applyAlignment="1" applyProtection="1">
      <alignment horizontal="left"/>
      <protection locked="0"/>
    </xf>
    <xf numFmtId="0" fontId="25" fillId="3" borderId="6" xfId="0" applyFont="1" applyFill="1" applyBorder="1" applyAlignment="1" applyProtection="1">
      <alignment horizontal="center"/>
      <protection locked="0"/>
    </xf>
    <xf numFmtId="0" fontId="18" fillId="0" borderId="8" xfId="0" applyFont="1" applyBorder="1" applyAlignment="1" applyProtection="1">
      <alignment horizontal="right"/>
      <protection locked="0"/>
    </xf>
    <xf numFmtId="0" fontId="18" fillId="3" borderId="6" xfId="0" applyFont="1" applyFill="1" applyBorder="1" applyAlignment="1" applyProtection="1">
      <alignment wrapText="1"/>
      <protection locked="0"/>
    </xf>
    <xf numFmtId="0" fontId="18" fillId="3" borderId="8" xfId="0" applyFont="1" applyFill="1" applyBorder="1" applyAlignment="1" applyProtection="1">
      <alignment horizontal="right"/>
      <protection locked="0"/>
    </xf>
    <xf numFmtId="0" fontId="15" fillId="3" borderId="8" xfId="0" quotePrefix="1" applyFont="1" applyFill="1" applyBorder="1" applyAlignment="1" applyProtection="1">
      <alignment horizontal="left"/>
      <protection locked="0"/>
    </xf>
    <xf numFmtId="0" fontId="15" fillId="3" borderId="6" xfId="0" applyFont="1" applyFill="1" applyBorder="1" applyAlignment="1" applyProtection="1">
      <alignment horizontal="center" wrapText="1"/>
      <protection locked="0"/>
    </xf>
    <xf numFmtId="0" fontId="15" fillId="3" borderId="7" xfId="0" applyFont="1" applyFill="1" applyBorder="1" applyAlignment="1" applyProtection="1">
      <alignment horizontal="left"/>
      <protection locked="0"/>
    </xf>
    <xf numFmtId="0" fontId="15" fillId="3" borderId="7" xfId="0" applyFont="1" applyFill="1" applyBorder="1" applyAlignment="1" applyProtection="1">
      <alignment horizontal="center"/>
      <protection locked="0"/>
    </xf>
    <xf numFmtId="0" fontId="18" fillId="3" borderId="7" xfId="0" applyFont="1" applyFill="1" applyBorder="1" applyAlignment="1" applyProtection="1">
      <alignment horizontal="right"/>
      <protection locked="0"/>
    </xf>
    <xf numFmtId="0" fontId="18" fillId="3" borderId="7" xfId="0" applyFont="1" applyFill="1" applyBorder="1" applyAlignment="1" applyProtection="1">
      <protection locked="0"/>
    </xf>
    <xf numFmtId="0" fontId="21" fillId="0" borderId="7" xfId="0" applyFont="1" applyBorder="1" applyProtection="1">
      <protection locked="0"/>
    </xf>
    <xf numFmtId="0" fontId="15" fillId="4" borderId="8" xfId="0" applyFont="1" applyFill="1" applyBorder="1" applyProtection="1">
      <protection locked="0"/>
    </xf>
    <xf numFmtId="165" fontId="19" fillId="2" borderId="6" xfId="1" applyNumberFormat="1" applyFont="1" applyFill="1" applyBorder="1" applyProtection="1">
      <protection locked="0"/>
    </xf>
    <xf numFmtId="0" fontId="20" fillId="2" borderId="7" xfId="0" applyFont="1" applyFill="1" applyBorder="1" applyProtection="1">
      <protection locked="0"/>
    </xf>
    <xf numFmtId="0" fontId="15" fillId="2" borderId="7" xfId="0" applyFont="1" applyFill="1" applyBorder="1" applyAlignment="1" applyProtection="1">
      <alignment horizontal="center"/>
      <protection locked="0"/>
    </xf>
    <xf numFmtId="165" fontId="27" fillId="0" borderId="0" xfId="0" applyNumberFormat="1" applyFont="1"/>
    <xf numFmtId="0" fontId="27" fillId="0" borderId="0" xfId="0" applyFont="1"/>
    <xf numFmtId="0" fontId="20" fillId="3" borderId="0" xfId="0" applyFont="1" applyFill="1" applyBorder="1" applyProtection="1">
      <protection locked="0"/>
    </xf>
    <xf numFmtId="0" fontId="15" fillId="3" borderId="0" xfId="0" applyFont="1" applyFill="1" applyBorder="1" applyAlignment="1" applyProtection="1">
      <alignment horizontal="center"/>
      <protection locked="0"/>
    </xf>
    <xf numFmtId="0" fontId="27" fillId="3" borderId="0" xfId="0" applyFont="1" applyFill="1" applyBorder="1"/>
    <xf numFmtId="0" fontId="28" fillId="5" borderId="7" xfId="0" applyFont="1" applyFill="1" applyBorder="1" applyAlignment="1" applyProtection="1">
      <alignment horizontal="left"/>
      <protection locked="0"/>
    </xf>
    <xf numFmtId="0" fontId="28" fillId="5" borderId="7" xfId="0" applyFont="1" applyFill="1" applyBorder="1" applyAlignment="1" applyProtection="1">
      <alignment horizontal="center"/>
      <protection locked="0"/>
    </xf>
    <xf numFmtId="0" fontId="29" fillId="3" borderId="9" xfId="0" applyFont="1" applyFill="1" applyBorder="1" applyAlignment="1" applyProtection="1">
      <alignment horizontal="right"/>
      <protection locked="0"/>
    </xf>
    <xf numFmtId="0" fontId="29" fillId="3" borderId="6" xfId="0" applyFont="1" applyFill="1" applyBorder="1" applyAlignment="1" applyProtection="1">
      <alignment horizontal="left" wrapText="1"/>
      <protection locked="0"/>
    </xf>
    <xf numFmtId="0" fontId="30" fillId="3" borderId="9" xfId="0" applyFont="1" applyFill="1" applyBorder="1" applyAlignment="1" applyProtection="1">
      <alignment horizontal="right"/>
      <protection locked="0"/>
    </xf>
    <xf numFmtId="0" fontId="30" fillId="3" borderId="6" xfId="0" applyFont="1" applyFill="1" applyBorder="1" applyAlignment="1" applyProtection="1">
      <alignment horizontal="left" wrapText="1"/>
      <protection locked="0"/>
    </xf>
    <xf numFmtId="0" fontId="31" fillId="3" borderId="6" xfId="0" applyFont="1" applyFill="1" applyBorder="1" applyAlignment="1" applyProtection="1">
      <alignment horizontal="left" wrapText="1"/>
      <protection locked="0"/>
    </xf>
    <xf numFmtId="0" fontId="30" fillId="0" borderId="6" xfId="0" applyFont="1" applyBorder="1" applyAlignment="1" applyProtection="1">
      <alignment wrapText="1"/>
      <protection locked="0"/>
    </xf>
    <xf numFmtId="0" fontId="32" fillId="0" borderId="6" xfId="0" applyFont="1" applyBorder="1" applyAlignment="1" applyProtection="1">
      <alignment wrapText="1"/>
      <protection locked="0"/>
    </xf>
    <xf numFmtId="0" fontId="30" fillId="3" borderId="10" xfId="0" applyFont="1" applyFill="1" applyBorder="1" applyAlignment="1" applyProtection="1">
      <alignment horizontal="center"/>
      <protection locked="0"/>
    </xf>
    <xf numFmtId="0" fontId="30" fillId="3" borderId="9" xfId="0" quotePrefix="1" applyFont="1" applyFill="1" applyBorder="1" applyAlignment="1" applyProtection="1">
      <alignment horizontal="right"/>
      <protection locked="0"/>
    </xf>
    <xf numFmtId="0" fontId="30" fillId="3" borderId="6" xfId="0" applyFont="1" applyFill="1" applyBorder="1" applyAlignment="1" applyProtection="1">
      <alignment horizontal="left"/>
      <protection locked="0"/>
    </xf>
    <xf numFmtId="0" fontId="30" fillId="3" borderId="6" xfId="0" applyFont="1" applyFill="1" applyBorder="1" applyAlignment="1" applyProtection="1">
      <alignment horizontal="center"/>
      <protection locked="0"/>
    </xf>
    <xf numFmtId="165" fontId="21" fillId="3" borderId="7" xfId="1" applyNumberFormat="1" applyFont="1" applyFill="1" applyBorder="1" applyProtection="1">
      <protection locked="0"/>
    </xf>
    <xf numFmtId="0" fontId="30" fillId="6" borderId="8" xfId="0" applyFont="1" applyFill="1" applyBorder="1" applyProtection="1">
      <protection locked="0"/>
    </xf>
    <xf numFmtId="0" fontId="28" fillId="6" borderId="6" xfId="0" applyFont="1" applyFill="1" applyBorder="1" applyProtection="1">
      <protection locked="0"/>
    </xf>
    <xf numFmtId="165" fontId="0" fillId="0" borderId="0" xfId="0" applyNumberFormat="1"/>
    <xf numFmtId="0" fontId="15" fillId="6" borderId="8" xfId="0" applyFont="1" applyFill="1" applyBorder="1" applyProtection="1">
      <protection locked="0"/>
    </xf>
    <xf numFmtId="0" fontId="15" fillId="6" borderId="6" xfId="0" applyFont="1" applyFill="1" applyBorder="1" applyProtection="1">
      <protection locked="0"/>
    </xf>
    <xf numFmtId="0" fontId="4" fillId="0" borderId="0" xfId="0" applyFont="1"/>
    <xf numFmtId="0" fontId="21" fillId="0" borderId="0" xfId="0" applyFont="1"/>
    <xf numFmtId="165" fontId="21" fillId="0" borderId="7" xfId="0" applyNumberFormat="1" applyFont="1" applyBorder="1"/>
    <xf numFmtId="165" fontId="35" fillId="0" borderId="7" xfId="0" applyNumberFormat="1" applyFont="1" applyBorder="1"/>
    <xf numFmtId="165" fontId="22" fillId="0" borderId="7" xfId="0" applyNumberFormat="1" applyFont="1" applyBorder="1"/>
    <xf numFmtId="165" fontId="16" fillId="2" borderId="7" xfId="0" applyNumberFormat="1" applyFont="1" applyFill="1" applyBorder="1"/>
    <xf numFmtId="165" fontId="21" fillId="3" borderId="7" xfId="0" applyNumberFormat="1" applyFont="1" applyFill="1" applyBorder="1"/>
    <xf numFmtId="0" fontId="21" fillId="0" borderId="7" xfId="0" applyFont="1" applyBorder="1"/>
    <xf numFmtId="0" fontId="21" fillId="4" borderId="7" xfId="0" applyFont="1" applyFill="1" applyBorder="1"/>
    <xf numFmtId="165" fontId="19" fillId="2" borderId="7" xfId="0" applyNumberFormat="1" applyFont="1" applyFill="1" applyBorder="1"/>
    <xf numFmtId="0" fontId="22" fillId="3" borderId="7" xfId="0" applyFont="1" applyFill="1" applyBorder="1"/>
    <xf numFmtId="49" fontId="30" fillId="3" borderId="9" xfId="0" quotePrefix="1" applyNumberFormat="1" applyFont="1" applyFill="1" applyBorder="1" applyAlignment="1" applyProtection="1">
      <alignment horizontal="right"/>
      <protection locked="0"/>
    </xf>
    <xf numFmtId="0" fontId="16" fillId="2" borderId="11" xfId="0" applyFont="1" applyFill="1" applyBorder="1" applyAlignment="1" applyProtection="1">
      <alignment horizontal="center"/>
      <protection locked="0"/>
    </xf>
    <xf numFmtId="0" fontId="36" fillId="0" borderId="0" xfId="0" applyFont="1"/>
    <xf numFmtId="165" fontId="16" fillId="0" borderId="7" xfId="0" applyNumberFormat="1" applyFont="1" applyBorder="1"/>
    <xf numFmtId="165" fontId="16" fillId="6" borderId="7" xfId="1" applyNumberFormat="1" applyFont="1" applyFill="1" applyBorder="1" applyProtection="1"/>
    <xf numFmtId="10" fontId="37" fillId="0" borderId="0" xfId="0" applyNumberFormat="1" applyFont="1"/>
    <xf numFmtId="9" fontId="37" fillId="0" borderId="0" xfId="0" applyNumberFormat="1" applyFont="1"/>
    <xf numFmtId="164" fontId="37" fillId="0" borderId="0" xfId="0" applyNumberFormat="1" applyFont="1"/>
    <xf numFmtId="0" fontId="37" fillId="0" borderId="0" xfId="0" applyFont="1"/>
    <xf numFmtId="165" fontId="22" fillId="3" borderId="7" xfId="0" applyNumberFormat="1" applyFont="1" applyFill="1" applyBorder="1"/>
    <xf numFmtId="0" fontId="18" fillId="3" borderId="4" xfId="0" applyFont="1" applyFill="1" applyBorder="1" applyAlignment="1" applyProtection="1">
      <alignment horizontal="left"/>
      <protection locked="0"/>
    </xf>
    <xf numFmtId="0" fontId="22" fillId="0" borderId="7" xfId="0" applyFont="1" applyFill="1" applyBorder="1"/>
    <xf numFmtId="165" fontId="16" fillId="2" borderId="7" xfId="1" applyNumberFormat="1" applyFont="1" applyFill="1" applyBorder="1"/>
    <xf numFmtId="165" fontId="17" fillId="0" borderId="0" xfId="0" applyNumberFormat="1" applyFont="1"/>
    <xf numFmtId="0" fontId="7" fillId="3" borderId="7" xfId="0" applyFont="1" applyFill="1" applyBorder="1" applyAlignment="1" applyProtection="1">
      <alignment horizontal="center"/>
      <protection locked="0"/>
    </xf>
    <xf numFmtId="0" fontId="7" fillId="4" borderId="6" xfId="0" applyFont="1" applyFill="1" applyBorder="1" applyAlignment="1" applyProtection="1">
      <alignment horizontal="center"/>
      <protection locked="0"/>
    </xf>
    <xf numFmtId="165" fontId="21" fillId="5" borderId="7" xfId="0" applyNumberFormat="1" applyFont="1" applyFill="1" applyBorder="1"/>
    <xf numFmtId="0" fontId="28" fillId="7" borderId="9" xfId="0" applyFont="1" applyFill="1" applyBorder="1" applyAlignment="1" applyProtection="1">
      <alignment horizontal="left"/>
      <protection locked="0"/>
    </xf>
    <xf numFmtId="0" fontId="18" fillId="7" borderId="7" xfId="0" applyFont="1" applyFill="1" applyBorder="1" applyAlignment="1" applyProtection="1">
      <alignment wrapText="1"/>
      <protection locked="0"/>
    </xf>
    <xf numFmtId="165" fontId="21" fillId="7" borderId="7" xfId="0" applyNumberFormat="1" applyFont="1" applyFill="1" applyBorder="1"/>
    <xf numFmtId="0" fontId="15" fillId="5" borderId="8" xfId="0" applyFont="1" applyFill="1" applyBorder="1" applyProtection="1">
      <protection locked="0"/>
    </xf>
    <xf numFmtId="0" fontId="26" fillId="5" borderId="6" xfId="0" applyFont="1" applyFill="1" applyBorder="1" applyAlignment="1" applyProtection="1">
      <alignment wrapText="1"/>
      <protection locked="0"/>
    </xf>
    <xf numFmtId="0" fontId="38" fillId="3" borderId="0" xfId="0" applyFont="1" applyFill="1"/>
    <xf numFmtId="0" fontId="18" fillId="3" borderId="6" xfId="0" applyFont="1" applyFill="1" applyBorder="1" applyAlignment="1" applyProtection="1">
      <alignment horizontal="left" wrapText="1"/>
      <protection locked="0"/>
    </xf>
    <xf numFmtId="165" fontId="16" fillId="0" borderId="7" xfId="1" applyNumberFormat="1" applyFont="1" applyBorder="1"/>
    <xf numFmtId="165" fontId="19" fillId="0" borderId="7" xfId="1" applyNumberFormat="1" applyFont="1" applyBorder="1" applyAlignment="1">
      <alignment horizontal="center"/>
    </xf>
    <xf numFmtId="0" fontId="21" fillId="2" borderId="7" xfId="0" applyFont="1" applyFill="1" applyBorder="1"/>
    <xf numFmtId="165" fontId="22" fillId="0" borderId="7" xfId="0" applyNumberFormat="1" applyFont="1" applyBorder="1" applyAlignment="1">
      <alignment horizontal="right"/>
    </xf>
    <xf numFmtId="164" fontId="0" fillId="0" borderId="0" xfId="1" applyFont="1"/>
    <xf numFmtId="165" fontId="4" fillId="3" borderId="0" xfId="0" applyNumberFormat="1" applyFont="1" applyFill="1"/>
    <xf numFmtId="165" fontId="39" fillId="0" borderId="0" xfId="1" applyNumberFormat="1" applyFont="1"/>
    <xf numFmtId="165" fontId="40" fillId="0" borderId="7" xfId="0" applyNumberFormat="1" applyFont="1" applyBorder="1"/>
    <xf numFmtId="165" fontId="16" fillId="6" borderId="6" xfId="1" applyNumberFormat="1" applyFont="1" applyFill="1" applyBorder="1" applyProtection="1"/>
    <xf numFmtId="0" fontId="4" fillId="0" borderId="11" xfId="0" applyFont="1" applyBorder="1"/>
    <xf numFmtId="0" fontId="36" fillId="0" borderId="0" xfId="0" applyFont="1" applyAlignment="1">
      <alignment horizontal="right"/>
    </xf>
    <xf numFmtId="0" fontId="4" fillId="0" borderId="0" xfId="0" applyFont="1" applyBorder="1"/>
    <xf numFmtId="165" fontId="21" fillId="0" borderId="0" xfId="0" applyNumberFormat="1" applyFont="1"/>
    <xf numFmtId="0" fontId="20" fillId="3" borderId="9" xfId="0" applyFont="1" applyFill="1" applyBorder="1" applyProtection="1">
      <protection locked="0"/>
    </xf>
    <xf numFmtId="165" fontId="19" fillId="2" borderId="7" xfId="1" applyNumberFormat="1" applyFont="1" applyFill="1" applyBorder="1" applyProtection="1">
      <protection locked="0"/>
    </xf>
    <xf numFmtId="2" fontId="20" fillId="3" borderId="9" xfId="0" quotePrefix="1" applyNumberFormat="1" applyFont="1" applyFill="1" applyBorder="1" applyAlignment="1" applyProtection="1">
      <alignment horizontal="right"/>
      <protection locked="0"/>
    </xf>
    <xf numFmtId="0" fontId="20" fillId="3" borderId="7" xfId="0" applyFont="1" applyFill="1" applyBorder="1" applyAlignment="1" applyProtection="1">
      <alignment horizontal="center"/>
      <protection locked="0"/>
    </xf>
    <xf numFmtId="165" fontId="6" fillId="0" borderId="0" xfId="2" applyNumberFormat="1" applyFont="1" applyAlignment="1" applyProtection="1">
      <protection locked="0"/>
    </xf>
    <xf numFmtId="165" fontId="7" fillId="0" borderId="0" xfId="2" applyNumberFormat="1" applyFont="1" applyAlignment="1" applyProtection="1">
      <protection locked="0"/>
    </xf>
    <xf numFmtId="0" fontId="8" fillId="0" borderId="0" xfId="3" applyFont="1" applyFill="1" applyAlignment="1"/>
    <xf numFmtId="0" fontId="6" fillId="0" borderId="0" xfId="3" applyFont="1" applyAlignment="1" applyProtection="1">
      <protection locked="0"/>
    </xf>
    <xf numFmtId="0" fontId="7" fillId="0" borderId="0" xfId="3" applyFont="1" applyAlignment="1" applyProtection="1">
      <protection locked="0"/>
    </xf>
    <xf numFmtId="0" fontId="5" fillId="0" borderId="0" xfId="3" applyFont="1" applyAlignment="1" applyProtection="1">
      <protection locked="0"/>
    </xf>
    <xf numFmtId="0" fontId="9" fillId="0" borderId="0" xfId="0" applyFont="1" applyAlignment="1"/>
    <xf numFmtId="0" fontId="15" fillId="9" borderId="8" xfId="0" applyFont="1" applyFill="1" applyBorder="1" applyProtection="1">
      <protection locked="0"/>
    </xf>
    <xf numFmtId="0" fontId="15" fillId="9" borderId="6" xfId="0" applyFont="1" applyFill="1" applyBorder="1" applyAlignment="1" applyProtection="1">
      <alignment horizontal="center"/>
      <protection locked="0"/>
    </xf>
    <xf numFmtId="0" fontId="21" fillId="9" borderId="7" xfId="0" applyFont="1" applyFill="1" applyBorder="1"/>
    <xf numFmtId="0" fontId="18" fillId="9" borderId="8" xfId="0" applyFont="1" applyFill="1" applyBorder="1" applyProtection="1">
      <protection locked="0"/>
    </xf>
    <xf numFmtId="0" fontId="18" fillId="9" borderId="6" xfId="0" applyFont="1" applyFill="1" applyBorder="1" applyProtection="1">
      <protection locked="0"/>
    </xf>
    <xf numFmtId="165" fontId="21" fillId="9" borderId="7" xfId="0" applyNumberFormat="1" applyFont="1" applyFill="1" applyBorder="1"/>
    <xf numFmtId="165" fontId="22" fillId="9" borderId="7" xfId="0" applyNumberFormat="1" applyFont="1" applyFill="1" applyBorder="1"/>
    <xf numFmtId="0" fontId="18" fillId="9" borderId="8" xfId="0" quotePrefix="1" applyFont="1" applyFill="1" applyBorder="1" applyAlignment="1" applyProtection="1">
      <alignment horizontal="right"/>
      <protection locked="0"/>
    </xf>
    <xf numFmtId="165" fontId="16" fillId="0" borderId="7" xfId="0" applyNumberFormat="1" applyFont="1" applyFill="1" applyBorder="1"/>
    <xf numFmtId="0" fontId="16" fillId="2" borderId="11" xfId="0" applyFont="1" applyFill="1" applyBorder="1" applyAlignment="1" applyProtection="1">
      <alignment horizontal="center" wrapText="1"/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24" fillId="10" borderId="6" xfId="0" applyFont="1" applyFill="1" applyBorder="1" applyAlignment="1" applyProtection="1">
      <alignment horizontal="left"/>
      <protection locked="0"/>
    </xf>
    <xf numFmtId="165" fontId="21" fillId="0" borderId="7" xfId="0" applyNumberFormat="1" applyFont="1" applyFill="1" applyBorder="1"/>
    <xf numFmtId="0" fontId="0" fillId="0" borderId="0" xfId="0" applyFill="1"/>
    <xf numFmtId="0" fontId="0" fillId="3" borderId="0" xfId="0" applyFill="1" applyAlignment="1">
      <alignment wrapText="1"/>
    </xf>
    <xf numFmtId="0" fontId="0" fillId="3" borderId="0" xfId="0" applyFill="1" applyBorder="1" applyAlignment="1">
      <alignment wrapText="1"/>
    </xf>
    <xf numFmtId="0" fontId="0" fillId="0" borderId="0" xfId="0" applyBorder="1"/>
    <xf numFmtId="0" fontId="0" fillId="3" borderId="0" xfId="0" applyFill="1" applyBorder="1"/>
    <xf numFmtId="0" fontId="0" fillId="3" borderId="0" xfId="0" applyFill="1" applyAlignment="1"/>
    <xf numFmtId="0" fontId="0" fillId="8" borderId="7" xfId="0" applyFill="1" applyBorder="1" applyAlignment="1">
      <alignment horizontal="center" wrapText="1"/>
    </xf>
    <xf numFmtId="0" fontId="0" fillId="8" borderId="7" xfId="0" applyFill="1" applyBorder="1" applyAlignment="1">
      <alignment wrapText="1"/>
    </xf>
    <xf numFmtId="0" fontId="0" fillId="8" borderId="12" xfId="0" applyFill="1" applyBorder="1" applyAlignment="1">
      <alignment horizontal="center" wrapText="1"/>
    </xf>
    <xf numFmtId="0" fontId="20" fillId="3" borderId="7" xfId="0" applyFont="1" applyFill="1" applyBorder="1" applyAlignment="1" applyProtection="1">
      <alignment horizontal="center" vertical="center" wrapText="1"/>
      <protection locked="0"/>
    </xf>
    <xf numFmtId="0" fontId="42" fillId="8" borderId="7" xfId="0" applyFont="1" applyFill="1" applyBorder="1" applyAlignment="1">
      <alignment horizontal="justify"/>
    </xf>
    <xf numFmtId="0" fontId="0" fillId="8" borderId="0" xfId="0" applyFill="1" applyAlignment="1">
      <alignment vertical="center" wrapText="1"/>
    </xf>
    <xf numFmtId="0" fontId="0" fillId="8" borderId="0" xfId="0" applyFill="1"/>
    <xf numFmtId="0" fontId="1" fillId="8" borderId="7" xfId="0" applyFont="1" applyFill="1" applyBorder="1" applyAlignment="1">
      <alignment horizontal="center" wrapText="1"/>
    </xf>
    <xf numFmtId="0" fontId="0" fillId="8" borderId="0" xfId="0" applyFill="1" applyAlignment="1">
      <alignment wrapText="1"/>
    </xf>
    <xf numFmtId="0" fontId="20" fillId="3" borderId="6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/>
    <xf numFmtId="0" fontId="43" fillId="0" borderId="0" xfId="0" applyFont="1" applyFill="1" applyBorder="1" applyAlignment="1">
      <alignment horizontal="justify"/>
    </xf>
    <xf numFmtId="165" fontId="42" fillId="0" borderId="0" xfId="0" applyNumberFormat="1" applyFont="1" applyFill="1" applyAlignment="1">
      <alignment horizontal="justify"/>
    </xf>
    <xf numFmtId="0" fontId="18" fillId="0" borderId="6" xfId="0" applyFont="1" applyFill="1" applyBorder="1" applyAlignment="1" applyProtection="1">
      <alignment horizontal="left" wrapText="1"/>
      <protection locked="0"/>
    </xf>
    <xf numFmtId="165" fontId="22" fillId="0" borderId="7" xfId="0" applyNumberFormat="1" applyFont="1" applyFill="1" applyBorder="1"/>
    <xf numFmtId="0" fontId="21" fillId="0" borderId="7" xfId="0" applyFont="1" applyFill="1" applyBorder="1"/>
    <xf numFmtId="165" fontId="16" fillId="0" borderId="7" xfId="1" applyNumberFormat="1" applyFont="1" applyFill="1" applyBorder="1"/>
    <xf numFmtId="0" fontId="30" fillId="0" borderId="9" xfId="0" applyFont="1" applyFill="1" applyBorder="1" applyAlignment="1" applyProtection="1">
      <alignment horizontal="right"/>
      <protection locked="0"/>
    </xf>
    <xf numFmtId="0" fontId="30" fillId="0" borderId="6" xfId="0" applyFont="1" applyFill="1" applyBorder="1" applyAlignment="1" applyProtection="1">
      <alignment horizontal="left" wrapText="1"/>
      <protection locked="0"/>
    </xf>
    <xf numFmtId="3" fontId="22" fillId="3" borderId="7" xfId="0" applyNumberFormat="1" applyFont="1" applyFill="1" applyBorder="1" applyAlignment="1">
      <alignment horizontal="right" vertical="center"/>
    </xf>
    <xf numFmtId="3" fontId="19" fillId="0" borderId="7" xfId="0" applyNumberFormat="1" applyFont="1" applyFill="1" applyBorder="1" applyAlignment="1">
      <alignment horizontal="right" vertical="center"/>
    </xf>
    <xf numFmtId="0" fontId="44" fillId="0" borderId="6" xfId="0" applyFont="1" applyBorder="1" applyAlignment="1" applyProtection="1">
      <alignment horizontal="center" vertical="center" wrapText="1"/>
      <protection locked="0"/>
    </xf>
    <xf numFmtId="0" fontId="29" fillId="12" borderId="6" xfId="0" applyFont="1" applyFill="1" applyBorder="1" applyAlignment="1" applyProtection="1">
      <alignment horizontal="left" wrapText="1"/>
      <protection locked="0"/>
    </xf>
    <xf numFmtId="165" fontId="21" fillId="12" borderId="7" xfId="0" applyNumberFormat="1" applyFont="1" applyFill="1" applyBorder="1"/>
    <xf numFmtId="0" fontId="0" fillId="12" borderId="0" xfId="0" applyFill="1"/>
    <xf numFmtId="0" fontId="47" fillId="5" borderId="6" xfId="0" applyFont="1" applyFill="1" applyBorder="1" applyAlignment="1" applyProtection="1">
      <alignment horizontal="center" vertical="top" wrapText="1"/>
      <protection locked="0"/>
    </xf>
    <xf numFmtId="3" fontId="45" fillId="16" borderId="8" xfId="0" applyNumberFormat="1" applyFont="1" applyFill="1" applyBorder="1"/>
    <xf numFmtId="165" fontId="46" fillId="11" borderId="8" xfId="0" applyNumberFormat="1" applyFont="1" applyFill="1" applyBorder="1"/>
    <xf numFmtId="3" fontId="21" fillId="15" borderId="8" xfId="0" applyNumberFormat="1" applyFont="1" applyFill="1" applyBorder="1"/>
    <xf numFmtId="0" fontId="21" fillId="14" borderId="14" xfId="0" applyFont="1" applyFill="1" applyBorder="1"/>
    <xf numFmtId="0" fontId="21" fillId="14" borderId="15" xfId="0" applyFont="1" applyFill="1" applyBorder="1"/>
    <xf numFmtId="0" fontId="21" fillId="16" borderId="15" xfId="0" applyFont="1" applyFill="1" applyBorder="1"/>
    <xf numFmtId="0" fontId="21" fillId="0" borderId="15" xfId="0" applyFont="1" applyBorder="1"/>
    <xf numFmtId="0" fontId="21" fillId="2" borderId="15" xfId="0" applyFont="1" applyFill="1" applyBorder="1"/>
    <xf numFmtId="165" fontId="21" fillId="14" borderId="15" xfId="0" applyNumberFormat="1" applyFont="1" applyFill="1" applyBorder="1"/>
    <xf numFmtId="3" fontId="21" fillId="14" borderId="15" xfId="0" applyNumberFormat="1" applyFont="1" applyFill="1" applyBorder="1"/>
    <xf numFmtId="0" fontId="21" fillId="4" borderId="15" xfId="0" applyFont="1" applyFill="1" applyBorder="1"/>
    <xf numFmtId="165" fontId="48" fillId="16" borderId="15" xfId="0" applyNumberFormat="1" applyFont="1" applyFill="1" applyBorder="1"/>
    <xf numFmtId="3" fontId="16" fillId="16" borderId="15" xfId="0" applyNumberFormat="1" applyFont="1" applyFill="1" applyBorder="1"/>
    <xf numFmtId="165" fontId="48" fillId="13" borderId="15" xfId="0" applyNumberFormat="1" applyFont="1" applyFill="1" applyBorder="1"/>
    <xf numFmtId="0" fontId="21" fillId="6" borderId="15" xfId="0" applyFont="1" applyFill="1" applyBorder="1"/>
    <xf numFmtId="165" fontId="48" fillId="10" borderId="15" xfId="0" applyNumberFormat="1" applyFont="1" applyFill="1" applyBorder="1"/>
    <xf numFmtId="0" fontId="21" fillId="17" borderId="15" xfId="0" applyFont="1" applyFill="1" applyBorder="1"/>
    <xf numFmtId="165" fontId="45" fillId="17" borderId="18" xfId="0" applyNumberFormat="1" applyFont="1" applyFill="1" applyBorder="1"/>
    <xf numFmtId="165" fontId="21" fillId="17" borderId="19" xfId="0" applyNumberFormat="1" applyFont="1" applyFill="1" applyBorder="1"/>
    <xf numFmtId="0" fontId="0" fillId="9" borderId="0" xfId="0" applyFill="1"/>
    <xf numFmtId="0" fontId="45" fillId="2" borderId="22" xfId="0" applyFont="1" applyFill="1" applyBorder="1" applyAlignment="1">
      <alignment wrapText="1"/>
    </xf>
    <xf numFmtId="0" fontId="0" fillId="14" borderId="3" xfId="0" applyFill="1" applyBorder="1" applyAlignment="1">
      <alignment vertical="center"/>
    </xf>
    <xf numFmtId="165" fontId="16" fillId="14" borderId="8" xfId="0" applyNumberFormat="1" applyFont="1" applyFill="1" applyBorder="1" applyAlignment="1">
      <alignment vertical="center"/>
    </xf>
    <xf numFmtId="165" fontId="16" fillId="14" borderId="8" xfId="1" applyNumberFormat="1" applyFont="1" applyFill="1" applyBorder="1" applyAlignment="1">
      <alignment vertical="center"/>
    </xf>
    <xf numFmtId="165" fontId="19" fillId="14" borderId="8" xfId="1" applyNumberFormat="1" applyFont="1" applyFill="1" applyBorder="1" applyAlignment="1">
      <alignment horizontal="center" vertical="center"/>
    </xf>
    <xf numFmtId="165" fontId="16" fillId="17" borderId="8" xfId="0" applyNumberFormat="1" applyFont="1" applyFill="1" applyBorder="1" applyAlignment="1">
      <alignment vertical="center"/>
    </xf>
    <xf numFmtId="0" fontId="0" fillId="14" borderId="8" xfId="0" applyFill="1" applyBorder="1" applyAlignment="1">
      <alignment vertical="center"/>
    </xf>
    <xf numFmtId="165" fontId="21" fillId="14" borderId="8" xfId="0" applyNumberFormat="1" applyFont="1" applyFill="1" applyBorder="1" applyAlignment="1">
      <alignment vertical="center"/>
    </xf>
    <xf numFmtId="165" fontId="22" fillId="14" borderId="8" xfId="0" applyNumberFormat="1" applyFont="1" applyFill="1" applyBorder="1" applyAlignment="1">
      <alignment vertical="center"/>
    </xf>
    <xf numFmtId="165" fontId="16" fillId="16" borderId="8" xfId="0" applyNumberFormat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2" borderId="8" xfId="0" applyFill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21" fillId="14" borderId="8" xfId="0" applyFont="1" applyFill="1" applyBorder="1" applyAlignment="1">
      <alignment vertical="center"/>
    </xf>
    <xf numFmtId="3" fontId="21" fillId="14" borderId="8" xfId="0" applyNumberFormat="1" applyFont="1" applyFill="1" applyBorder="1" applyAlignment="1">
      <alignment vertical="center"/>
    </xf>
    <xf numFmtId="165" fontId="35" fillId="14" borderId="8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165" fontId="45" fillId="16" borderId="8" xfId="0" applyNumberFormat="1" applyFont="1" applyFill="1" applyBorder="1" applyAlignment="1">
      <alignment vertical="center"/>
    </xf>
    <xf numFmtId="3" fontId="45" fillId="16" borderId="8" xfId="0" applyNumberFormat="1" applyFont="1" applyFill="1" applyBorder="1" applyAlignment="1">
      <alignment vertical="center"/>
    </xf>
    <xf numFmtId="165" fontId="45" fillId="13" borderId="8" xfId="0" applyNumberFormat="1" applyFont="1" applyFill="1" applyBorder="1" applyAlignment="1">
      <alignment vertical="center"/>
    </xf>
    <xf numFmtId="0" fontId="21" fillId="6" borderId="8" xfId="0" applyFont="1" applyFill="1" applyBorder="1" applyAlignment="1">
      <alignment vertical="center"/>
    </xf>
    <xf numFmtId="0" fontId="21" fillId="4" borderId="8" xfId="0" applyFont="1" applyFill="1" applyBorder="1" applyAlignment="1">
      <alignment vertical="center"/>
    </xf>
    <xf numFmtId="0" fontId="49" fillId="0" borderId="0" xfId="0" applyFont="1"/>
    <xf numFmtId="0" fontId="45" fillId="2" borderId="23" xfId="0" applyFont="1" applyFill="1" applyBorder="1"/>
    <xf numFmtId="3" fontId="21" fillId="0" borderId="8" xfId="0" applyNumberFormat="1" applyFont="1" applyFill="1" applyBorder="1" applyAlignment="1">
      <alignment vertical="center"/>
    </xf>
    <xf numFmtId="0" fontId="15" fillId="6" borderId="16" xfId="0" applyFont="1" applyFill="1" applyBorder="1" applyProtection="1">
      <protection locked="0"/>
    </xf>
    <xf numFmtId="0" fontId="15" fillId="6" borderId="24" xfId="0" applyFont="1" applyFill="1" applyBorder="1" applyProtection="1">
      <protection locked="0"/>
    </xf>
    <xf numFmtId="0" fontId="45" fillId="0" borderId="25" xfId="0" applyFont="1" applyBorder="1"/>
    <xf numFmtId="0" fontId="0" fillId="0" borderId="26" xfId="0" applyBorder="1"/>
    <xf numFmtId="0" fontId="2" fillId="8" borderId="6" xfId="0" applyFont="1" applyFill="1" applyBorder="1" applyAlignment="1">
      <alignment horizontal="left" vertical="center" wrapText="1"/>
    </xf>
    <xf numFmtId="0" fontId="0" fillId="8" borderId="13" xfId="0" applyFill="1" applyBorder="1" applyAlignment="1">
      <alignment horizontal="left" vertical="center" wrapText="1"/>
    </xf>
    <xf numFmtId="0" fontId="0" fillId="8" borderId="9" xfId="0" applyFill="1" applyBorder="1" applyAlignment="1">
      <alignment horizontal="left" vertical="center" wrapText="1"/>
    </xf>
    <xf numFmtId="0" fontId="45" fillId="16" borderId="6" xfId="0" applyFont="1" applyFill="1" applyBorder="1" applyAlignment="1">
      <alignment horizontal="left" wrapText="1"/>
    </xf>
    <xf numFmtId="0" fontId="45" fillId="16" borderId="9" xfId="0" applyFont="1" applyFill="1" applyBorder="1" applyAlignment="1">
      <alignment horizontal="left" wrapText="1"/>
    </xf>
    <xf numFmtId="3" fontId="21" fillId="14" borderId="20" xfId="0" applyNumberFormat="1" applyFont="1" applyFill="1" applyBorder="1" applyAlignment="1">
      <alignment horizontal="center" vertical="center" wrapText="1"/>
    </xf>
    <xf numFmtId="0" fontId="21" fillId="14" borderId="21" xfId="0" applyFont="1" applyFill="1" applyBorder="1" applyAlignment="1">
      <alignment horizontal="center" vertical="center" wrapText="1"/>
    </xf>
    <xf numFmtId="0" fontId="21" fillId="14" borderId="14" xfId="0" applyFont="1" applyFill="1" applyBorder="1" applyAlignment="1">
      <alignment horizontal="center" vertical="center" wrapText="1"/>
    </xf>
    <xf numFmtId="3" fontId="21" fillId="12" borderId="16" xfId="0" applyNumberFormat="1" applyFont="1" applyFill="1" applyBorder="1" applyAlignment="1">
      <alignment horizontal="center" vertical="center" wrapText="1"/>
    </xf>
    <xf numFmtId="3" fontId="21" fillId="12" borderId="17" xfId="0" applyNumberFormat="1" applyFont="1" applyFill="1" applyBorder="1" applyAlignment="1">
      <alignment horizontal="center" vertical="center" wrapText="1"/>
    </xf>
    <xf numFmtId="3" fontId="21" fillId="12" borderId="3" xfId="0" applyNumberFormat="1" applyFont="1" applyFill="1" applyBorder="1" applyAlignment="1">
      <alignment horizontal="center" vertical="center" wrapText="1"/>
    </xf>
    <xf numFmtId="0" fontId="29" fillId="12" borderId="27" xfId="0" applyFont="1" applyFill="1" applyBorder="1" applyAlignment="1" applyProtection="1">
      <alignment horizontal="center" wrapText="1"/>
      <protection locked="0"/>
    </xf>
    <xf numFmtId="0" fontId="29" fillId="12" borderId="28" xfId="0" applyFont="1" applyFill="1" applyBorder="1" applyAlignment="1" applyProtection="1">
      <alignment horizontal="center" wrapText="1"/>
      <protection locked="0"/>
    </xf>
    <xf numFmtId="0" fontId="29" fillId="12" borderId="10" xfId="0" applyFont="1" applyFill="1" applyBorder="1" applyAlignment="1" applyProtection="1">
      <alignment horizontal="center" wrapText="1"/>
      <protection locked="0"/>
    </xf>
  </cellXfs>
  <cellStyles count="4">
    <cellStyle name="Comma" xfId="1" builtinId="3"/>
    <cellStyle name="Comma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opLeftCell="A61" workbookViewId="0">
      <selection activeCell="C16" sqref="C16"/>
    </sheetView>
  </sheetViews>
  <sheetFormatPr defaultRowHeight="15.75"/>
  <cols>
    <col min="1" max="1" width="16.85546875" customWidth="1"/>
    <col min="2" max="2" width="69" customWidth="1"/>
    <col min="3" max="3" width="28.5703125" style="10" customWidth="1"/>
    <col min="4" max="4" width="22.28515625" customWidth="1"/>
    <col min="5" max="5" width="16" customWidth="1"/>
    <col min="255" max="255" width="10.5703125" customWidth="1"/>
    <col min="256" max="256" width="69" customWidth="1"/>
    <col min="257" max="257" width="19.140625" customWidth="1"/>
    <col min="258" max="258" width="25.28515625" customWidth="1"/>
    <col min="259" max="259" width="22" customWidth="1"/>
    <col min="260" max="260" width="17.7109375" customWidth="1"/>
    <col min="511" max="511" width="10.5703125" customWidth="1"/>
    <col min="512" max="512" width="69" customWidth="1"/>
    <col min="513" max="513" width="19.140625" customWidth="1"/>
    <col min="514" max="514" width="25.28515625" customWidth="1"/>
    <col min="515" max="515" width="22" customWidth="1"/>
    <col min="516" max="516" width="17.7109375" customWidth="1"/>
    <col min="767" max="767" width="10.5703125" customWidth="1"/>
    <col min="768" max="768" width="69" customWidth="1"/>
    <col min="769" max="769" width="19.140625" customWidth="1"/>
    <col min="770" max="770" width="25.28515625" customWidth="1"/>
    <col min="771" max="771" width="22" customWidth="1"/>
    <col min="772" max="772" width="17.7109375" customWidth="1"/>
    <col min="1023" max="1023" width="10.5703125" customWidth="1"/>
    <col min="1024" max="1024" width="69" customWidth="1"/>
    <col min="1025" max="1025" width="19.140625" customWidth="1"/>
    <col min="1026" max="1026" width="25.28515625" customWidth="1"/>
    <col min="1027" max="1027" width="22" customWidth="1"/>
    <col min="1028" max="1028" width="17.7109375" customWidth="1"/>
    <col min="1279" max="1279" width="10.5703125" customWidth="1"/>
    <col min="1280" max="1280" width="69" customWidth="1"/>
    <col min="1281" max="1281" width="19.140625" customWidth="1"/>
    <col min="1282" max="1282" width="25.28515625" customWidth="1"/>
    <col min="1283" max="1283" width="22" customWidth="1"/>
    <col min="1284" max="1284" width="17.7109375" customWidth="1"/>
    <col min="1535" max="1535" width="10.5703125" customWidth="1"/>
    <col min="1536" max="1536" width="69" customWidth="1"/>
    <col min="1537" max="1537" width="19.140625" customWidth="1"/>
    <col min="1538" max="1538" width="25.28515625" customWidth="1"/>
    <col min="1539" max="1539" width="22" customWidth="1"/>
    <col min="1540" max="1540" width="17.7109375" customWidth="1"/>
    <col min="1791" max="1791" width="10.5703125" customWidth="1"/>
    <col min="1792" max="1792" width="69" customWidth="1"/>
    <col min="1793" max="1793" width="19.140625" customWidth="1"/>
    <col min="1794" max="1794" width="25.28515625" customWidth="1"/>
    <col min="1795" max="1795" width="22" customWidth="1"/>
    <col min="1796" max="1796" width="17.7109375" customWidth="1"/>
    <col min="2047" max="2047" width="10.5703125" customWidth="1"/>
    <col min="2048" max="2048" width="69" customWidth="1"/>
    <col min="2049" max="2049" width="19.140625" customWidth="1"/>
    <col min="2050" max="2050" width="25.28515625" customWidth="1"/>
    <col min="2051" max="2051" width="22" customWidth="1"/>
    <col min="2052" max="2052" width="17.7109375" customWidth="1"/>
    <col min="2303" max="2303" width="10.5703125" customWidth="1"/>
    <col min="2304" max="2304" width="69" customWidth="1"/>
    <col min="2305" max="2305" width="19.140625" customWidth="1"/>
    <col min="2306" max="2306" width="25.28515625" customWidth="1"/>
    <col min="2307" max="2307" width="22" customWidth="1"/>
    <col min="2308" max="2308" width="17.7109375" customWidth="1"/>
    <col min="2559" max="2559" width="10.5703125" customWidth="1"/>
    <col min="2560" max="2560" width="69" customWidth="1"/>
    <col min="2561" max="2561" width="19.140625" customWidth="1"/>
    <col min="2562" max="2562" width="25.28515625" customWidth="1"/>
    <col min="2563" max="2563" width="22" customWidth="1"/>
    <col min="2564" max="2564" width="17.7109375" customWidth="1"/>
    <col min="2815" max="2815" width="10.5703125" customWidth="1"/>
    <col min="2816" max="2816" width="69" customWidth="1"/>
    <col min="2817" max="2817" width="19.140625" customWidth="1"/>
    <col min="2818" max="2818" width="25.28515625" customWidth="1"/>
    <col min="2819" max="2819" width="22" customWidth="1"/>
    <col min="2820" max="2820" width="17.7109375" customWidth="1"/>
    <col min="3071" max="3071" width="10.5703125" customWidth="1"/>
    <col min="3072" max="3072" width="69" customWidth="1"/>
    <col min="3073" max="3073" width="19.140625" customWidth="1"/>
    <col min="3074" max="3074" width="25.28515625" customWidth="1"/>
    <col min="3075" max="3075" width="22" customWidth="1"/>
    <col min="3076" max="3076" width="17.7109375" customWidth="1"/>
    <col min="3327" max="3327" width="10.5703125" customWidth="1"/>
    <col min="3328" max="3328" width="69" customWidth="1"/>
    <col min="3329" max="3329" width="19.140625" customWidth="1"/>
    <col min="3330" max="3330" width="25.28515625" customWidth="1"/>
    <col min="3331" max="3331" width="22" customWidth="1"/>
    <col min="3332" max="3332" width="17.7109375" customWidth="1"/>
    <col min="3583" max="3583" width="10.5703125" customWidth="1"/>
    <col min="3584" max="3584" width="69" customWidth="1"/>
    <col min="3585" max="3585" width="19.140625" customWidth="1"/>
    <col min="3586" max="3586" width="25.28515625" customWidth="1"/>
    <col min="3587" max="3587" width="22" customWidth="1"/>
    <col min="3588" max="3588" width="17.7109375" customWidth="1"/>
    <col min="3839" max="3839" width="10.5703125" customWidth="1"/>
    <col min="3840" max="3840" width="69" customWidth="1"/>
    <col min="3841" max="3841" width="19.140625" customWidth="1"/>
    <col min="3842" max="3842" width="25.28515625" customWidth="1"/>
    <col min="3843" max="3843" width="22" customWidth="1"/>
    <col min="3844" max="3844" width="17.7109375" customWidth="1"/>
    <col min="4095" max="4095" width="10.5703125" customWidth="1"/>
    <col min="4096" max="4096" width="69" customWidth="1"/>
    <col min="4097" max="4097" width="19.140625" customWidth="1"/>
    <col min="4098" max="4098" width="25.28515625" customWidth="1"/>
    <col min="4099" max="4099" width="22" customWidth="1"/>
    <col min="4100" max="4100" width="17.7109375" customWidth="1"/>
    <col min="4351" max="4351" width="10.5703125" customWidth="1"/>
    <col min="4352" max="4352" width="69" customWidth="1"/>
    <col min="4353" max="4353" width="19.140625" customWidth="1"/>
    <col min="4354" max="4354" width="25.28515625" customWidth="1"/>
    <col min="4355" max="4355" width="22" customWidth="1"/>
    <col min="4356" max="4356" width="17.7109375" customWidth="1"/>
    <col min="4607" max="4607" width="10.5703125" customWidth="1"/>
    <col min="4608" max="4608" width="69" customWidth="1"/>
    <col min="4609" max="4609" width="19.140625" customWidth="1"/>
    <col min="4610" max="4610" width="25.28515625" customWidth="1"/>
    <col min="4611" max="4611" width="22" customWidth="1"/>
    <col min="4612" max="4612" width="17.7109375" customWidth="1"/>
    <col min="4863" max="4863" width="10.5703125" customWidth="1"/>
    <col min="4864" max="4864" width="69" customWidth="1"/>
    <col min="4865" max="4865" width="19.140625" customWidth="1"/>
    <col min="4866" max="4866" width="25.28515625" customWidth="1"/>
    <col min="4867" max="4867" width="22" customWidth="1"/>
    <col min="4868" max="4868" width="17.7109375" customWidth="1"/>
    <col min="5119" max="5119" width="10.5703125" customWidth="1"/>
    <col min="5120" max="5120" width="69" customWidth="1"/>
    <col min="5121" max="5121" width="19.140625" customWidth="1"/>
    <col min="5122" max="5122" width="25.28515625" customWidth="1"/>
    <col min="5123" max="5123" width="22" customWidth="1"/>
    <col min="5124" max="5124" width="17.7109375" customWidth="1"/>
    <col min="5375" max="5375" width="10.5703125" customWidth="1"/>
    <col min="5376" max="5376" width="69" customWidth="1"/>
    <col min="5377" max="5377" width="19.140625" customWidth="1"/>
    <col min="5378" max="5378" width="25.28515625" customWidth="1"/>
    <col min="5379" max="5379" width="22" customWidth="1"/>
    <col min="5380" max="5380" width="17.7109375" customWidth="1"/>
    <col min="5631" max="5631" width="10.5703125" customWidth="1"/>
    <col min="5632" max="5632" width="69" customWidth="1"/>
    <col min="5633" max="5633" width="19.140625" customWidth="1"/>
    <col min="5634" max="5634" width="25.28515625" customWidth="1"/>
    <col min="5635" max="5635" width="22" customWidth="1"/>
    <col min="5636" max="5636" width="17.7109375" customWidth="1"/>
    <col min="5887" max="5887" width="10.5703125" customWidth="1"/>
    <col min="5888" max="5888" width="69" customWidth="1"/>
    <col min="5889" max="5889" width="19.140625" customWidth="1"/>
    <col min="5890" max="5890" width="25.28515625" customWidth="1"/>
    <col min="5891" max="5891" width="22" customWidth="1"/>
    <col min="5892" max="5892" width="17.7109375" customWidth="1"/>
    <col min="6143" max="6143" width="10.5703125" customWidth="1"/>
    <col min="6144" max="6144" width="69" customWidth="1"/>
    <col min="6145" max="6145" width="19.140625" customWidth="1"/>
    <col min="6146" max="6146" width="25.28515625" customWidth="1"/>
    <col min="6147" max="6147" width="22" customWidth="1"/>
    <col min="6148" max="6148" width="17.7109375" customWidth="1"/>
    <col min="6399" max="6399" width="10.5703125" customWidth="1"/>
    <col min="6400" max="6400" width="69" customWidth="1"/>
    <col min="6401" max="6401" width="19.140625" customWidth="1"/>
    <col min="6402" max="6402" width="25.28515625" customWidth="1"/>
    <col min="6403" max="6403" width="22" customWidth="1"/>
    <col min="6404" max="6404" width="17.7109375" customWidth="1"/>
    <col min="6655" max="6655" width="10.5703125" customWidth="1"/>
    <col min="6656" max="6656" width="69" customWidth="1"/>
    <col min="6657" max="6657" width="19.140625" customWidth="1"/>
    <col min="6658" max="6658" width="25.28515625" customWidth="1"/>
    <col min="6659" max="6659" width="22" customWidth="1"/>
    <col min="6660" max="6660" width="17.7109375" customWidth="1"/>
    <col min="6911" max="6911" width="10.5703125" customWidth="1"/>
    <col min="6912" max="6912" width="69" customWidth="1"/>
    <col min="6913" max="6913" width="19.140625" customWidth="1"/>
    <col min="6914" max="6914" width="25.28515625" customWidth="1"/>
    <col min="6915" max="6915" width="22" customWidth="1"/>
    <col min="6916" max="6916" width="17.7109375" customWidth="1"/>
    <col min="7167" max="7167" width="10.5703125" customWidth="1"/>
    <col min="7168" max="7168" width="69" customWidth="1"/>
    <col min="7169" max="7169" width="19.140625" customWidth="1"/>
    <col min="7170" max="7170" width="25.28515625" customWidth="1"/>
    <col min="7171" max="7171" width="22" customWidth="1"/>
    <col min="7172" max="7172" width="17.7109375" customWidth="1"/>
    <col min="7423" max="7423" width="10.5703125" customWidth="1"/>
    <col min="7424" max="7424" width="69" customWidth="1"/>
    <col min="7425" max="7425" width="19.140625" customWidth="1"/>
    <col min="7426" max="7426" width="25.28515625" customWidth="1"/>
    <col min="7427" max="7427" width="22" customWidth="1"/>
    <col min="7428" max="7428" width="17.7109375" customWidth="1"/>
    <col min="7679" max="7679" width="10.5703125" customWidth="1"/>
    <col min="7680" max="7680" width="69" customWidth="1"/>
    <col min="7681" max="7681" width="19.140625" customWidth="1"/>
    <col min="7682" max="7682" width="25.28515625" customWidth="1"/>
    <col min="7683" max="7683" width="22" customWidth="1"/>
    <col min="7684" max="7684" width="17.7109375" customWidth="1"/>
    <col min="7935" max="7935" width="10.5703125" customWidth="1"/>
    <col min="7936" max="7936" width="69" customWidth="1"/>
    <col min="7937" max="7937" width="19.140625" customWidth="1"/>
    <col min="7938" max="7938" width="25.28515625" customWidth="1"/>
    <col min="7939" max="7939" width="22" customWidth="1"/>
    <col min="7940" max="7940" width="17.7109375" customWidth="1"/>
    <col min="8191" max="8191" width="10.5703125" customWidth="1"/>
    <col min="8192" max="8192" width="69" customWidth="1"/>
    <col min="8193" max="8193" width="19.140625" customWidth="1"/>
    <col min="8194" max="8194" width="25.28515625" customWidth="1"/>
    <col min="8195" max="8195" width="22" customWidth="1"/>
    <col min="8196" max="8196" width="17.7109375" customWidth="1"/>
    <col min="8447" max="8447" width="10.5703125" customWidth="1"/>
    <col min="8448" max="8448" width="69" customWidth="1"/>
    <col min="8449" max="8449" width="19.140625" customWidth="1"/>
    <col min="8450" max="8450" width="25.28515625" customWidth="1"/>
    <col min="8451" max="8451" width="22" customWidth="1"/>
    <col min="8452" max="8452" width="17.7109375" customWidth="1"/>
    <col min="8703" max="8703" width="10.5703125" customWidth="1"/>
    <col min="8704" max="8704" width="69" customWidth="1"/>
    <col min="8705" max="8705" width="19.140625" customWidth="1"/>
    <col min="8706" max="8706" width="25.28515625" customWidth="1"/>
    <col min="8707" max="8707" width="22" customWidth="1"/>
    <col min="8708" max="8708" width="17.7109375" customWidth="1"/>
    <col min="8959" max="8959" width="10.5703125" customWidth="1"/>
    <col min="8960" max="8960" width="69" customWidth="1"/>
    <col min="8961" max="8961" width="19.140625" customWidth="1"/>
    <col min="8962" max="8962" width="25.28515625" customWidth="1"/>
    <col min="8963" max="8963" width="22" customWidth="1"/>
    <col min="8964" max="8964" width="17.7109375" customWidth="1"/>
    <col min="9215" max="9215" width="10.5703125" customWidth="1"/>
    <col min="9216" max="9216" width="69" customWidth="1"/>
    <col min="9217" max="9217" width="19.140625" customWidth="1"/>
    <col min="9218" max="9218" width="25.28515625" customWidth="1"/>
    <col min="9219" max="9219" width="22" customWidth="1"/>
    <col min="9220" max="9220" width="17.7109375" customWidth="1"/>
    <col min="9471" max="9471" width="10.5703125" customWidth="1"/>
    <col min="9472" max="9472" width="69" customWidth="1"/>
    <col min="9473" max="9473" width="19.140625" customWidth="1"/>
    <col min="9474" max="9474" width="25.28515625" customWidth="1"/>
    <col min="9475" max="9475" width="22" customWidth="1"/>
    <col min="9476" max="9476" width="17.7109375" customWidth="1"/>
    <col min="9727" max="9727" width="10.5703125" customWidth="1"/>
    <col min="9728" max="9728" width="69" customWidth="1"/>
    <col min="9729" max="9729" width="19.140625" customWidth="1"/>
    <col min="9730" max="9730" width="25.28515625" customWidth="1"/>
    <col min="9731" max="9731" width="22" customWidth="1"/>
    <col min="9732" max="9732" width="17.7109375" customWidth="1"/>
    <col min="9983" max="9983" width="10.5703125" customWidth="1"/>
    <col min="9984" max="9984" width="69" customWidth="1"/>
    <col min="9985" max="9985" width="19.140625" customWidth="1"/>
    <col min="9986" max="9986" width="25.28515625" customWidth="1"/>
    <col min="9987" max="9987" width="22" customWidth="1"/>
    <col min="9988" max="9988" width="17.7109375" customWidth="1"/>
    <col min="10239" max="10239" width="10.5703125" customWidth="1"/>
    <col min="10240" max="10240" width="69" customWidth="1"/>
    <col min="10241" max="10241" width="19.140625" customWidth="1"/>
    <col min="10242" max="10242" width="25.28515625" customWidth="1"/>
    <col min="10243" max="10243" width="22" customWidth="1"/>
    <col min="10244" max="10244" width="17.7109375" customWidth="1"/>
    <col min="10495" max="10495" width="10.5703125" customWidth="1"/>
    <col min="10496" max="10496" width="69" customWidth="1"/>
    <col min="10497" max="10497" width="19.140625" customWidth="1"/>
    <col min="10498" max="10498" width="25.28515625" customWidth="1"/>
    <col min="10499" max="10499" width="22" customWidth="1"/>
    <col min="10500" max="10500" width="17.7109375" customWidth="1"/>
    <col min="10751" max="10751" width="10.5703125" customWidth="1"/>
    <col min="10752" max="10752" width="69" customWidth="1"/>
    <col min="10753" max="10753" width="19.140625" customWidth="1"/>
    <col min="10754" max="10754" width="25.28515625" customWidth="1"/>
    <col min="10755" max="10755" width="22" customWidth="1"/>
    <col min="10756" max="10756" width="17.7109375" customWidth="1"/>
    <col min="11007" max="11007" width="10.5703125" customWidth="1"/>
    <col min="11008" max="11008" width="69" customWidth="1"/>
    <col min="11009" max="11009" width="19.140625" customWidth="1"/>
    <col min="11010" max="11010" width="25.28515625" customWidth="1"/>
    <col min="11011" max="11011" width="22" customWidth="1"/>
    <col min="11012" max="11012" width="17.7109375" customWidth="1"/>
    <col min="11263" max="11263" width="10.5703125" customWidth="1"/>
    <col min="11264" max="11264" width="69" customWidth="1"/>
    <col min="11265" max="11265" width="19.140625" customWidth="1"/>
    <col min="11266" max="11266" width="25.28515625" customWidth="1"/>
    <col min="11267" max="11267" width="22" customWidth="1"/>
    <col min="11268" max="11268" width="17.7109375" customWidth="1"/>
    <col min="11519" max="11519" width="10.5703125" customWidth="1"/>
    <col min="11520" max="11520" width="69" customWidth="1"/>
    <col min="11521" max="11521" width="19.140625" customWidth="1"/>
    <col min="11522" max="11522" width="25.28515625" customWidth="1"/>
    <col min="11523" max="11523" width="22" customWidth="1"/>
    <col min="11524" max="11524" width="17.7109375" customWidth="1"/>
    <col min="11775" max="11775" width="10.5703125" customWidth="1"/>
    <col min="11776" max="11776" width="69" customWidth="1"/>
    <col min="11777" max="11777" width="19.140625" customWidth="1"/>
    <col min="11778" max="11778" width="25.28515625" customWidth="1"/>
    <col min="11779" max="11779" width="22" customWidth="1"/>
    <col min="11780" max="11780" width="17.7109375" customWidth="1"/>
    <col min="12031" max="12031" width="10.5703125" customWidth="1"/>
    <col min="12032" max="12032" width="69" customWidth="1"/>
    <col min="12033" max="12033" width="19.140625" customWidth="1"/>
    <col min="12034" max="12034" width="25.28515625" customWidth="1"/>
    <col min="12035" max="12035" width="22" customWidth="1"/>
    <col min="12036" max="12036" width="17.7109375" customWidth="1"/>
    <col min="12287" max="12287" width="10.5703125" customWidth="1"/>
    <col min="12288" max="12288" width="69" customWidth="1"/>
    <col min="12289" max="12289" width="19.140625" customWidth="1"/>
    <col min="12290" max="12290" width="25.28515625" customWidth="1"/>
    <col min="12291" max="12291" width="22" customWidth="1"/>
    <col min="12292" max="12292" width="17.7109375" customWidth="1"/>
    <col min="12543" max="12543" width="10.5703125" customWidth="1"/>
    <col min="12544" max="12544" width="69" customWidth="1"/>
    <col min="12545" max="12545" width="19.140625" customWidth="1"/>
    <col min="12546" max="12546" width="25.28515625" customWidth="1"/>
    <col min="12547" max="12547" width="22" customWidth="1"/>
    <col min="12548" max="12548" width="17.7109375" customWidth="1"/>
    <col min="12799" max="12799" width="10.5703125" customWidth="1"/>
    <col min="12800" max="12800" width="69" customWidth="1"/>
    <col min="12801" max="12801" width="19.140625" customWidth="1"/>
    <col min="12802" max="12802" width="25.28515625" customWidth="1"/>
    <col min="12803" max="12803" width="22" customWidth="1"/>
    <col min="12804" max="12804" width="17.7109375" customWidth="1"/>
    <col min="13055" max="13055" width="10.5703125" customWidth="1"/>
    <col min="13056" max="13056" width="69" customWidth="1"/>
    <col min="13057" max="13057" width="19.140625" customWidth="1"/>
    <col min="13058" max="13058" width="25.28515625" customWidth="1"/>
    <col min="13059" max="13059" width="22" customWidth="1"/>
    <col min="13060" max="13060" width="17.7109375" customWidth="1"/>
    <col min="13311" max="13311" width="10.5703125" customWidth="1"/>
    <col min="13312" max="13312" width="69" customWidth="1"/>
    <col min="13313" max="13313" width="19.140625" customWidth="1"/>
    <col min="13314" max="13314" width="25.28515625" customWidth="1"/>
    <col min="13315" max="13315" width="22" customWidth="1"/>
    <col min="13316" max="13316" width="17.7109375" customWidth="1"/>
    <col min="13567" max="13567" width="10.5703125" customWidth="1"/>
    <col min="13568" max="13568" width="69" customWidth="1"/>
    <col min="13569" max="13569" width="19.140625" customWidth="1"/>
    <col min="13570" max="13570" width="25.28515625" customWidth="1"/>
    <col min="13571" max="13571" width="22" customWidth="1"/>
    <col min="13572" max="13572" width="17.7109375" customWidth="1"/>
    <col min="13823" max="13823" width="10.5703125" customWidth="1"/>
    <col min="13824" max="13824" width="69" customWidth="1"/>
    <col min="13825" max="13825" width="19.140625" customWidth="1"/>
    <col min="13826" max="13826" width="25.28515625" customWidth="1"/>
    <col min="13827" max="13827" width="22" customWidth="1"/>
    <col min="13828" max="13828" width="17.7109375" customWidth="1"/>
    <col min="14079" max="14079" width="10.5703125" customWidth="1"/>
    <col min="14080" max="14080" width="69" customWidth="1"/>
    <col min="14081" max="14081" width="19.140625" customWidth="1"/>
    <col min="14082" max="14082" width="25.28515625" customWidth="1"/>
    <col min="14083" max="14083" width="22" customWidth="1"/>
    <col min="14084" max="14084" width="17.7109375" customWidth="1"/>
    <col min="14335" max="14335" width="10.5703125" customWidth="1"/>
    <col min="14336" max="14336" width="69" customWidth="1"/>
    <col min="14337" max="14337" width="19.140625" customWidth="1"/>
    <col min="14338" max="14338" width="25.28515625" customWidth="1"/>
    <col min="14339" max="14339" width="22" customWidth="1"/>
    <col min="14340" max="14340" width="17.7109375" customWidth="1"/>
    <col min="14591" max="14591" width="10.5703125" customWidth="1"/>
    <col min="14592" max="14592" width="69" customWidth="1"/>
    <col min="14593" max="14593" width="19.140625" customWidth="1"/>
    <col min="14594" max="14594" width="25.28515625" customWidth="1"/>
    <col min="14595" max="14595" width="22" customWidth="1"/>
    <col min="14596" max="14596" width="17.7109375" customWidth="1"/>
    <col min="14847" max="14847" width="10.5703125" customWidth="1"/>
    <col min="14848" max="14848" width="69" customWidth="1"/>
    <col min="14849" max="14849" width="19.140625" customWidth="1"/>
    <col min="14850" max="14850" width="25.28515625" customWidth="1"/>
    <col min="14851" max="14851" width="22" customWidth="1"/>
    <col min="14852" max="14852" width="17.7109375" customWidth="1"/>
    <col min="15103" max="15103" width="10.5703125" customWidth="1"/>
    <col min="15104" max="15104" width="69" customWidth="1"/>
    <col min="15105" max="15105" width="19.140625" customWidth="1"/>
    <col min="15106" max="15106" width="25.28515625" customWidth="1"/>
    <col min="15107" max="15107" width="22" customWidth="1"/>
    <col min="15108" max="15108" width="17.7109375" customWidth="1"/>
    <col min="15359" max="15359" width="10.5703125" customWidth="1"/>
    <col min="15360" max="15360" width="69" customWidth="1"/>
    <col min="15361" max="15361" width="19.140625" customWidth="1"/>
    <col min="15362" max="15362" width="25.28515625" customWidth="1"/>
    <col min="15363" max="15363" width="22" customWidth="1"/>
    <col min="15364" max="15364" width="17.7109375" customWidth="1"/>
    <col min="15615" max="15615" width="10.5703125" customWidth="1"/>
    <col min="15616" max="15616" width="69" customWidth="1"/>
    <col min="15617" max="15617" width="19.140625" customWidth="1"/>
    <col min="15618" max="15618" width="25.28515625" customWidth="1"/>
    <col min="15619" max="15619" width="22" customWidth="1"/>
    <col min="15620" max="15620" width="17.7109375" customWidth="1"/>
    <col min="15871" max="15871" width="10.5703125" customWidth="1"/>
    <col min="15872" max="15872" width="69" customWidth="1"/>
    <col min="15873" max="15873" width="19.140625" customWidth="1"/>
    <col min="15874" max="15874" width="25.28515625" customWidth="1"/>
    <col min="15875" max="15875" width="22" customWidth="1"/>
    <col min="15876" max="15876" width="17.7109375" customWidth="1"/>
    <col min="16127" max="16127" width="10.5703125" customWidth="1"/>
    <col min="16128" max="16128" width="69" customWidth="1"/>
    <col min="16129" max="16129" width="19.140625" customWidth="1"/>
    <col min="16130" max="16130" width="25.28515625" customWidth="1"/>
    <col min="16131" max="16131" width="22" customWidth="1"/>
    <col min="16132" max="16132" width="17.7109375" customWidth="1"/>
  </cols>
  <sheetData>
    <row r="1" spans="1:11" s="6" customFormat="1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</row>
    <row r="2" spans="1:11" s="6" customFormat="1">
      <c r="A2" s="7" t="s">
        <v>1</v>
      </c>
      <c r="B2" s="8"/>
      <c r="C2" s="3"/>
      <c r="D2" s="4"/>
      <c r="E2" s="4"/>
      <c r="F2" s="4"/>
      <c r="G2" s="4"/>
      <c r="H2" s="4"/>
      <c r="I2" s="4"/>
      <c r="J2" s="4"/>
      <c r="K2" s="4"/>
    </row>
    <row r="3" spans="1:11" ht="12.75" customHeight="1">
      <c r="A3" s="9"/>
      <c r="B3" s="9"/>
    </row>
    <row r="4" spans="1:11">
      <c r="A4" s="11"/>
      <c r="B4" s="12" t="s">
        <v>106</v>
      </c>
    </row>
    <row r="5" spans="1:11" ht="17.25" thickBot="1">
      <c r="A5" s="13"/>
      <c r="B5" s="14" t="s">
        <v>2</v>
      </c>
      <c r="C5" s="112" t="s">
        <v>108</v>
      </c>
    </row>
    <row r="6" spans="1:11" ht="17.25" customHeight="1" thickBot="1">
      <c r="A6" s="15" t="s">
        <v>3</v>
      </c>
      <c r="B6" s="16" t="s">
        <v>4</v>
      </c>
      <c r="C6" s="111" t="s">
        <v>107</v>
      </c>
    </row>
    <row r="7" spans="1:11" ht="18">
      <c r="A7" s="17" t="s">
        <v>5</v>
      </c>
      <c r="B7" s="18" t="s">
        <v>6</v>
      </c>
      <c r="C7" s="19"/>
    </row>
    <row r="8" spans="1:11" ht="18.75">
      <c r="A8" s="20">
        <v>1</v>
      </c>
      <c r="B8" s="21" t="s">
        <v>7</v>
      </c>
      <c r="C8" s="113">
        <v>125000</v>
      </c>
      <c r="D8" s="117"/>
    </row>
    <row r="9" spans="1:11" ht="18.75">
      <c r="A9" s="20">
        <v>2</v>
      </c>
      <c r="B9" s="120" t="s">
        <v>109</v>
      </c>
      <c r="C9" s="134">
        <v>89335</v>
      </c>
      <c r="D9" s="118"/>
    </row>
    <row r="10" spans="1:11" ht="18.75">
      <c r="A10" s="22">
        <v>3</v>
      </c>
      <c r="B10" s="23" t="s">
        <v>8</v>
      </c>
      <c r="C10" s="135">
        <v>67000</v>
      </c>
      <c r="D10" s="115"/>
      <c r="H10" s="24"/>
    </row>
    <row r="11" spans="1:11" ht="18.75">
      <c r="A11" s="22">
        <v>4</v>
      </c>
      <c r="B11" s="23" t="s">
        <v>9</v>
      </c>
      <c r="C11" s="135">
        <v>1075</v>
      </c>
      <c r="D11" s="115"/>
      <c r="H11" s="24"/>
    </row>
    <row r="12" spans="1:11" ht="18.75" customHeight="1">
      <c r="A12" s="25">
        <v>5</v>
      </c>
      <c r="B12" s="26" t="s">
        <v>10</v>
      </c>
      <c r="C12" s="135">
        <v>500</v>
      </c>
      <c r="D12" s="116"/>
      <c r="F12" s="24"/>
    </row>
    <row r="13" spans="1:11" ht="18.75" customHeight="1">
      <c r="A13" s="27"/>
      <c r="B13" s="28" t="s">
        <v>11</v>
      </c>
      <c r="C13" s="104">
        <f>SUM(C8:C12)</f>
        <v>282910</v>
      </c>
      <c r="D13" s="138"/>
    </row>
    <row r="14" spans="1:11" ht="18.75">
      <c r="A14" s="29" t="s">
        <v>12</v>
      </c>
      <c r="B14" s="30" t="s">
        <v>13</v>
      </c>
      <c r="C14" s="106"/>
    </row>
    <row r="15" spans="1:11" ht="18.75">
      <c r="A15" s="22">
        <v>1001</v>
      </c>
      <c r="B15" s="31" t="s">
        <v>14</v>
      </c>
      <c r="C15" s="101">
        <v>36000</v>
      </c>
      <c r="D15" s="32"/>
    </row>
    <row r="16" spans="1:11" s="35" customFormat="1" ht="18.75">
      <c r="A16" s="33">
        <v>2100</v>
      </c>
      <c r="B16" s="34" t="s">
        <v>15</v>
      </c>
      <c r="C16" s="103">
        <v>2000</v>
      </c>
      <c r="D16" s="32"/>
    </row>
    <row r="17" spans="1:4" s="35" customFormat="1" ht="18.75">
      <c r="A17" s="36" t="s">
        <v>16</v>
      </c>
      <c r="B17" s="34" t="s">
        <v>17</v>
      </c>
      <c r="C17" s="103">
        <v>7000</v>
      </c>
      <c r="D17" s="32"/>
    </row>
    <row r="18" spans="1:4" ht="18.75">
      <c r="A18" s="37"/>
      <c r="B18" s="28" t="s">
        <v>18</v>
      </c>
      <c r="C18" s="104">
        <f>SUM(C15:C17)</f>
        <v>45000</v>
      </c>
    </row>
    <row r="19" spans="1:4" ht="18.75">
      <c r="A19" s="22"/>
      <c r="B19" s="31"/>
      <c r="C19" s="106"/>
    </row>
    <row r="20" spans="1:4" ht="18.75">
      <c r="A20" s="38" t="s">
        <v>19</v>
      </c>
      <c r="B20" s="28" t="s">
        <v>20</v>
      </c>
      <c r="C20" s="136"/>
    </row>
    <row r="21" spans="1:4" ht="18.75">
      <c r="A21" s="39" t="s">
        <v>21</v>
      </c>
      <c r="B21" s="30" t="s">
        <v>22</v>
      </c>
      <c r="C21" s="106"/>
    </row>
    <row r="22" spans="1:4" ht="18.75">
      <c r="A22" s="40" t="s">
        <v>23</v>
      </c>
      <c r="B22" s="41" t="s">
        <v>24</v>
      </c>
      <c r="C22" s="101">
        <v>300</v>
      </c>
    </row>
    <row r="23" spans="1:4" s="35" customFormat="1" ht="18.75">
      <c r="A23" s="40" t="s">
        <v>25</v>
      </c>
      <c r="B23" s="41" t="s">
        <v>26</v>
      </c>
      <c r="C23" s="105">
        <v>200</v>
      </c>
    </row>
    <row r="24" spans="1:4" s="35" customFormat="1" ht="18.75">
      <c r="A24" s="36" t="s">
        <v>27</v>
      </c>
      <c r="B24" s="34" t="s">
        <v>28</v>
      </c>
      <c r="C24" s="105">
        <v>700</v>
      </c>
    </row>
    <row r="25" spans="1:4" ht="18.75">
      <c r="A25" s="36" t="s">
        <v>29</v>
      </c>
      <c r="B25" s="34" t="s">
        <v>30</v>
      </c>
      <c r="C25" s="105"/>
    </row>
    <row r="26" spans="1:4" ht="18.75">
      <c r="A26" s="36" t="s">
        <v>31</v>
      </c>
      <c r="B26" s="34" t="s">
        <v>32</v>
      </c>
      <c r="C26" s="105"/>
    </row>
    <row r="27" spans="1:4" ht="18.75">
      <c r="A27" s="36" t="s">
        <v>33</v>
      </c>
      <c r="B27" s="34" t="s">
        <v>34</v>
      </c>
      <c r="C27" s="119">
        <v>350</v>
      </c>
    </row>
    <row r="28" spans="1:4" ht="18.75">
      <c r="A28" s="42">
        <v>602.1</v>
      </c>
      <c r="B28" s="43" t="s">
        <v>35</v>
      </c>
      <c r="C28" s="106"/>
    </row>
    <row r="29" spans="1:4" ht="18.75">
      <c r="A29" s="40">
        <v>1007</v>
      </c>
      <c r="B29" s="41" t="s">
        <v>36</v>
      </c>
      <c r="C29" s="103">
        <v>500</v>
      </c>
    </row>
    <row r="30" spans="1:4" ht="18.75">
      <c r="A30" s="40">
        <v>1010</v>
      </c>
      <c r="B30" s="41" t="s">
        <v>37</v>
      </c>
      <c r="C30" s="106"/>
    </row>
    <row r="31" spans="1:4" ht="65.25">
      <c r="A31" s="44">
        <v>1099</v>
      </c>
      <c r="B31" s="45" t="s">
        <v>38</v>
      </c>
      <c r="C31" s="103">
        <v>3500</v>
      </c>
    </row>
    <row r="32" spans="1:4" ht="18.75">
      <c r="A32" s="46">
        <v>602.20000000000005</v>
      </c>
      <c r="B32" s="47" t="s">
        <v>39</v>
      </c>
      <c r="C32" s="101"/>
    </row>
    <row r="33" spans="1:6" ht="18.75">
      <c r="A33" s="48">
        <v>2001</v>
      </c>
      <c r="B33" s="49" t="s">
        <v>40</v>
      </c>
      <c r="C33" s="103">
        <v>1200</v>
      </c>
    </row>
    <row r="34" spans="1:6" s="35" customFormat="1" ht="18.75">
      <c r="A34" s="33">
        <v>2002</v>
      </c>
      <c r="B34" s="50" t="s">
        <v>41</v>
      </c>
      <c r="C34" s="101">
        <v>350</v>
      </c>
    </row>
    <row r="35" spans="1:6" s="35" customFormat="1" ht="18.75">
      <c r="A35" s="33">
        <v>2003</v>
      </c>
      <c r="B35" s="50" t="s">
        <v>42</v>
      </c>
      <c r="C35" s="101"/>
    </row>
    <row r="36" spans="1:6" ht="18.75">
      <c r="A36" s="22"/>
      <c r="B36" s="51" t="s">
        <v>43</v>
      </c>
      <c r="C36" s="101">
        <v>120</v>
      </c>
    </row>
    <row r="37" spans="1:6" ht="18.75">
      <c r="A37" s="52"/>
      <c r="B37" s="53" t="s">
        <v>44</v>
      </c>
      <c r="C37" s="103">
        <v>120</v>
      </c>
    </row>
    <row r="38" spans="1:6" ht="18.75">
      <c r="A38" s="52">
        <v>2004</v>
      </c>
      <c r="B38" s="53" t="s">
        <v>45</v>
      </c>
      <c r="C38" s="103">
        <v>300</v>
      </c>
    </row>
    <row r="39" spans="1:6" ht="18.75">
      <c r="A39" s="52">
        <v>2005</v>
      </c>
      <c r="B39" s="53" t="s">
        <v>46</v>
      </c>
      <c r="C39" s="101"/>
    </row>
    <row r="40" spans="1:6" ht="18.75">
      <c r="A40" s="52">
        <v>2007</v>
      </c>
      <c r="B40" s="31" t="s">
        <v>47</v>
      </c>
      <c r="C40" s="101">
        <v>100</v>
      </c>
    </row>
    <row r="41" spans="1:6" ht="18.75">
      <c r="A41" s="52">
        <v>2008</v>
      </c>
      <c r="B41" s="31" t="s">
        <v>48</v>
      </c>
      <c r="C41" s="101">
        <v>960</v>
      </c>
    </row>
    <row r="42" spans="1:6" ht="18.75">
      <c r="A42" s="52">
        <v>2009</v>
      </c>
      <c r="B42" s="53" t="s">
        <v>49</v>
      </c>
      <c r="C42" s="101"/>
    </row>
    <row r="43" spans="1:6" s="35" customFormat="1" ht="18.75">
      <c r="A43" s="54">
        <v>2010</v>
      </c>
      <c r="B43" s="55" t="s">
        <v>50</v>
      </c>
      <c r="C43" s="101"/>
    </row>
    <row r="44" spans="1:6" s="35" customFormat="1" ht="18.75">
      <c r="A44" s="54">
        <v>2011</v>
      </c>
      <c r="B44" s="55" t="s">
        <v>51</v>
      </c>
      <c r="C44" s="101">
        <v>50</v>
      </c>
      <c r="D44" s="132"/>
    </row>
    <row r="45" spans="1:6" s="35" customFormat="1" ht="18.75">
      <c r="A45" s="56">
        <v>2099</v>
      </c>
      <c r="B45" s="34" t="s">
        <v>118</v>
      </c>
      <c r="C45" s="119">
        <v>1684</v>
      </c>
      <c r="D45" s="140">
        <v>8316</v>
      </c>
      <c r="E45" s="139"/>
      <c r="F45" s="58"/>
    </row>
    <row r="46" spans="1:6" s="35" customFormat="1" ht="18.75">
      <c r="A46" s="56">
        <v>6870</v>
      </c>
      <c r="B46" s="34" t="s">
        <v>120</v>
      </c>
      <c r="C46" s="119">
        <v>11316</v>
      </c>
      <c r="D46" s="132" t="s">
        <v>122</v>
      </c>
      <c r="E46" s="57"/>
      <c r="F46" s="58"/>
    </row>
    <row r="47" spans="1:6" s="35" customFormat="1" ht="18.75">
      <c r="A47" s="59">
        <v>602.29999999999995</v>
      </c>
      <c r="B47" s="60" t="s">
        <v>52</v>
      </c>
      <c r="C47" s="101"/>
    </row>
    <row r="48" spans="1:6" ht="18.75">
      <c r="A48" s="61">
        <v>3100</v>
      </c>
      <c r="B48" s="49" t="s">
        <v>53</v>
      </c>
      <c r="C48" s="103">
        <v>500</v>
      </c>
    </row>
    <row r="49" spans="1:3" ht="18.75">
      <c r="A49" s="61">
        <v>3200</v>
      </c>
      <c r="B49" s="62" t="s">
        <v>54</v>
      </c>
      <c r="C49" s="101">
        <v>100</v>
      </c>
    </row>
    <row r="50" spans="1:3" s="35" customFormat="1" ht="18.75">
      <c r="A50" s="63">
        <v>3300</v>
      </c>
      <c r="B50" s="51" t="s">
        <v>55</v>
      </c>
      <c r="C50" s="101">
        <v>150</v>
      </c>
    </row>
    <row r="51" spans="1:3" s="35" customFormat="1" ht="18.75">
      <c r="A51" s="63">
        <v>3400</v>
      </c>
      <c r="B51" s="62" t="s">
        <v>56</v>
      </c>
      <c r="C51" s="101">
        <v>100</v>
      </c>
    </row>
    <row r="52" spans="1:3" s="35" customFormat="1" ht="18.75">
      <c r="A52" s="64">
        <v>602.4</v>
      </c>
      <c r="B52" s="65" t="s">
        <v>114</v>
      </c>
      <c r="C52" s="101"/>
    </row>
    <row r="53" spans="1:3" s="35" customFormat="1" ht="18.75">
      <c r="A53" s="63">
        <v>4000</v>
      </c>
      <c r="B53" s="62" t="s">
        <v>57</v>
      </c>
      <c r="C53" s="101">
        <v>500</v>
      </c>
    </row>
    <row r="54" spans="1:3" s="35" customFormat="1" ht="18.75">
      <c r="A54" s="63">
        <v>4200</v>
      </c>
      <c r="B54" s="62" t="s">
        <v>58</v>
      </c>
      <c r="C54" s="101">
        <v>4000</v>
      </c>
    </row>
    <row r="55" spans="1:3" s="35" customFormat="1" ht="18.75">
      <c r="A55" s="39">
        <v>602.5</v>
      </c>
      <c r="B55" s="65" t="s">
        <v>59</v>
      </c>
      <c r="C55" s="101"/>
    </row>
    <row r="56" spans="1:3" s="35" customFormat="1" ht="18.75">
      <c r="A56" s="63">
        <v>5200</v>
      </c>
      <c r="B56" s="26" t="s">
        <v>60</v>
      </c>
      <c r="C56" s="101"/>
    </row>
    <row r="57" spans="1:3" s="35" customFormat="1" ht="18.75">
      <c r="A57" s="63">
        <v>5500</v>
      </c>
      <c r="B57" s="26" t="s">
        <v>61</v>
      </c>
      <c r="C57" s="101"/>
    </row>
    <row r="58" spans="1:3" s="35" customFormat="1" ht="18.75">
      <c r="A58" s="63">
        <v>5800</v>
      </c>
      <c r="B58" s="26" t="s">
        <v>62</v>
      </c>
      <c r="C58" s="101">
        <v>500</v>
      </c>
    </row>
    <row r="59" spans="1:3" s="35" customFormat="1" ht="18.75">
      <c r="A59" s="66">
        <v>602.6</v>
      </c>
      <c r="B59" s="67" t="s">
        <v>63</v>
      </c>
      <c r="C59" s="101"/>
    </row>
    <row r="60" spans="1:3" s="35" customFormat="1" ht="18.75">
      <c r="A60" s="68">
        <v>6100</v>
      </c>
      <c r="B60" s="69" t="s">
        <v>64</v>
      </c>
      <c r="C60" s="101"/>
    </row>
    <row r="61" spans="1:3" s="35" customFormat="1" ht="18.75">
      <c r="A61" s="68">
        <v>6400</v>
      </c>
      <c r="B61" s="69" t="s">
        <v>65</v>
      </c>
      <c r="C61" s="101"/>
    </row>
    <row r="62" spans="1:3" s="35" customFormat="1" ht="18.75">
      <c r="A62" s="68">
        <v>6900</v>
      </c>
      <c r="B62" s="69" t="s">
        <v>66</v>
      </c>
      <c r="C62" s="101"/>
    </row>
    <row r="63" spans="1:3" s="35" customFormat="1" ht="18.75">
      <c r="A63" s="66">
        <v>602.70000000000005</v>
      </c>
      <c r="B63" s="124" t="s">
        <v>113</v>
      </c>
      <c r="C63" s="101"/>
    </row>
    <row r="64" spans="1:3" s="35" customFormat="1" ht="18.75">
      <c r="A64" s="68">
        <v>7500</v>
      </c>
      <c r="B64" s="69" t="s">
        <v>67</v>
      </c>
      <c r="C64" s="101"/>
    </row>
    <row r="65" spans="1:3" s="35" customFormat="1" ht="18.75">
      <c r="A65" s="68">
        <v>7900</v>
      </c>
      <c r="B65" s="69" t="s">
        <v>68</v>
      </c>
      <c r="C65" s="101"/>
    </row>
    <row r="66" spans="1:3" s="35" customFormat="1" ht="18.75">
      <c r="A66" s="66">
        <v>602.79999999999995</v>
      </c>
      <c r="B66" s="69" t="s">
        <v>69</v>
      </c>
      <c r="C66" s="101"/>
    </row>
    <row r="67" spans="1:3" s="35" customFormat="1" ht="18.75">
      <c r="A67" s="68">
        <v>8100</v>
      </c>
      <c r="B67" s="69" t="s">
        <v>70</v>
      </c>
      <c r="C67" s="101"/>
    </row>
    <row r="68" spans="1:3" s="35" customFormat="1" ht="18.75">
      <c r="A68" s="66">
        <v>602.9</v>
      </c>
      <c r="B68" s="67" t="s">
        <v>112</v>
      </c>
      <c r="C68" s="101"/>
    </row>
    <row r="69" spans="1:3" s="35" customFormat="1" ht="18.75">
      <c r="A69" s="68">
        <v>9001</v>
      </c>
      <c r="B69" s="69" t="s">
        <v>71</v>
      </c>
      <c r="C69" s="103">
        <v>250</v>
      </c>
    </row>
    <row r="70" spans="1:3" s="35" customFormat="1" ht="18.75">
      <c r="A70" s="68">
        <v>9002</v>
      </c>
      <c r="B70" s="69" t="s">
        <v>72</v>
      </c>
      <c r="C70" s="102"/>
    </row>
    <row r="71" spans="1:3" s="35" customFormat="1" ht="18.75">
      <c r="A71" s="68">
        <v>9003</v>
      </c>
      <c r="B71" s="69" t="s">
        <v>73</v>
      </c>
      <c r="C71" s="103">
        <v>100</v>
      </c>
    </row>
    <row r="72" spans="1:3" s="35" customFormat="1" ht="18.75">
      <c r="A72" s="68">
        <v>9005</v>
      </c>
      <c r="B72" s="69" t="s">
        <v>74</v>
      </c>
      <c r="C72" s="101">
        <v>800</v>
      </c>
    </row>
    <row r="73" spans="1:3" s="35" customFormat="1" ht="18.75">
      <c r="A73" s="68">
        <v>9007</v>
      </c>
      <c r="B73" s="69" t="s">
        <v>75</v>
      </c>
      <c r="C73" s="101">
        <v>200</v>
      </c>
    </row>
    <row r="74" spans="1:3" s="35" customFormat="1" ht="18.75">
      <c r="A74" s="68">
        <v>9008</v>
      </c>
      <c r="B74" s="69" t="s">
        <v>76</v>
      </c>
      <c r="C74" s="101">
        <v>20</v>
      </c>
    </row>
    <row r="75" spans="1:3" ht="18.75">
      <c r="A75" s="70"/>
      <c r="B75" s="70"/>
      <c r="C75" s="101"/>
    </row>
    <row r="76" spans="1:3" ht="18.75">
      <c r="A76" s="130" t="s">
        <v>77</v>
      </c>
      <c r="B76" s="131" t="s">
        <v>78</v>
      </c>
      <c r="C76" s="126"/>
    </row>
    <row r="77" spans="1:3" s="35" customFormat="1" ht="28.5" customHeight="1">
      <c r="A77" s="33">
        <v>2011</v>
      </c>
      <c r="B77" s="34" t="s">
        <v>116</v>
      </c>
      <c r="C77" s="103"/>
    </row>
    <row r="78" spans="1:3" ht="18.75">
      <c r="A78" s="27"/>
      <c r="B78" s="28" t="s">
        <v>18</v>
      </c>
      <c r="C78" s="72">
        <f>SUM(C22:C77)</f>
        <v>28970</v>
      </c>
    </row>
    <row r="79" spans="1:3" ht="18.75">
      <c r="A79" s="71" t="s">
        <v>79</v>
      </c>
      <c r="B79" s="125" t="s">
        <v>117</v>
      </c>
      <c r="C79" s="107"/>
    </row>
    <row r="80" spans="1:3" ht="43.5" customHeight="1">
      <c r="A80" s="44">
        <v>1099</v>
      </c>
      <c r="B80" s="62" t="s">
        <v>110</v>
      </c>
      <c r="C80" s="121">
        <v>0</v>
      </c>
    </row>
    <row r="81" spans="1:5" ht="40.5" customHeight="1">
      <c r="A81" s="22">
        <v>1099</v>
      </c>
      <c r="B81" s="62" t="s">
        <v>111</v>
      </c>
      <c r="C81" s="101">
        <v>36442</v>
      </c>
      <c r="E81" s="96"/>
    </row>
    <row r="82" spans="1:5" ht="18.75">
      <c r="A82" s="27"/>
      <c r="B82" s="28" t="s">
        <v>80</v>
      </c>
      <c r="C82" s="122">
        <f>SUM(C80:C81)</f>
        <v>36442</v>
      </c>
    </row>
    <row r="83" spans="1:5" s="76" customFormat="1" ht="18.75">
      <c r="A83" s="73"/>
      <c r="B83" s="74" t="s">
        <v>81</v>
      </c>
      <c r="C83" s="108">
        <f>C18+C78+C82</f>
        <v>110412</v>
      </c>
      <c r="D83" s="75">
        <v>110412</v>
      </c>
    </row>
    <row r="84" spans="1:5" s="79" customFormat="1" ht="18.75">
      <c r="A84" s="77"/>
      <c r="B84" s="78"/>
      <c r="C84" s="109"/>
    </row>
    <row r="85" spans="1:5" ht="18.75">
      <c r="A85" s="80" t="s">
        <v>82</v>
      </c>
      <c r="B85" s="81" t="s">
        <v>83</v>
      </c>
      <c r="C85" s="107"/>
    </row>
    <row r="86" spans="1:5" ht="18.75">
      <c r="A86" s="82">
        <v>8100</v>
      </c>
      <c r="B86" s="83" t="s">
        <v>84</v>
      </c>
      <c r="C86" s="101">
        <v>960</v>
      </c>
      <c r="D86">
        <v>960</v>
      </c>
    </row>
    <row r="87" spans="1:5" ht="18.75">
      <c r="A87" s="82">
        <v>8600</v>
      </c>
      <c r="B87" s="83" t="s">
        <v>103</v>
      </c>
      <c r="C87" s="101">
        <v>960</v>
      </c>
      <c r="D87">
        <v>960</v>
      </c>
    </row>
    <row r="88" spans="1:5" ht="36.75">
      <c r="A88" s="82">
        <v>4160</v>
      </c>
      <c r="B88" s="83" t="s">
        <v>85</v>
      </c>
      <c r="C88" s="101">
        <v>960</v>
      </c>
      <c r="D88">
        <v>960</v>
      </c>
    </row>
    <row r="89" spans="1:5" ht="36.75">
      <c r="A89" s="84">
        <v>4160</v>
      </c>
      <c r="B89" s="85" t="s">
        <v>86</v>
      </c>
      <c r="C89" s="101">
        <v>11063</v>
      </c>
    </row>
    <row r="90" spans="1:5" ht="44.25">
      <c r="A90" s="84">
        <v>3500</v>
      </c>
      <c r="B90" s="86" t="s">
        <v>87</v>
      </c>
      <c r="C90" s="101">
        <v>30360</v>
      </c>
    </row>
    <row r="91" spans="1:5" ht="18.75">
      <c r="A91" s="84">
        <v>8600</v>
      </c>
      <c r="B91" s="85" t="s">
        <v>115</v>
      </c>
      <c r="C91" s="101">
        <v>960</v>
      </c>
      <c r="D91">
        <v>960</v>
      </c>
    </row>
    <row r="92" spans="1:5" ht="36.75">
      <c r="A92" s="84">
        <v>4160</v>
      </c>
      <c r="B92" s="85" t="s">
        <v>88</v>
      </c>
      <c r="C92" s="141">
        <v>960</v>
      </c>
      <c r="D92">
        <v>0</v>
      </c>
    </row>
    <row r="93" spans="1:5" ht="18.75">
      <c r="A93" s="84">
        <v>4160</v>
      </c>
      <c r="B93" s="23" t="s">
        <v>89</v>
      </c>
      <c r="C93" s="101">
        <v>960</v>
      </c>
      <c r="D93">
        <v>960</v>
      </c>
    </row>
    <row r="94" spans="1:5" ht="36.75">
      <c r="A94" s="84">
        <v>4160</v>
      </c>
      <c r="B94" s="133" t="s">
        <v>90</v>
      </c>
      <c r="C94" s="137" t="s">
        <v>121</v>
      </c>
    </row>
    <row r="95" spans="1:5" ht="36.75">
      <c r="A95" s="84">
        <v>4160</v>
      </c>
      <c r="B95" s="85" t="s">
        <v>91</v>
      </c>
      <c r="C95" s="101">
        <v>960</v>
      </c>
      <c r="D95">
        <v>960</v>
      </c>
    </row>
    <row r="96" spans="1:5" ht="36.75">
      <c r="A96" s="84">
        <v>8700</v>
      </c>
      <c r="B96" s="87" t="s">
        <v>92</v>
      </c>
      <c r="C96" s="106"/>
    </row>
    <row r="97" spans="1:4" ht="18.75">
      <c r="A97" s="84">
        <v>4160</v>
      </c>
      <c r="B97" s="23" t="s">
        <v>93</v>
      </c>
      <c r="C97" s="141">
        <v>960</v>
      </c>
      <c r="D97">
        <v>0</v>
      </c>
    </row>
    <row r="98" spans="1:4" ht="78">
      <c r="A98" s="84">
        <v>2118</v>
      </c>
      <c r="B98" s="88" t="s">
        <v>119</v>
      </c>
      <c r="C98" s="101">
        <v>2760</v>
      </c>
    </row>
    <row r="99" spans="1:4" s="35" customFormat="1" ht="36.75">
      <c r="A99" s="84">
        <v>4160</v>
      </c>
      <c r="B99" s="87" t="s">
        <v>94</v>
      </c>
      <c r="C99" s="101">
        <v>2760</v>
      </c>
    </row>
    <row r="100" spans="1:4" ht="36.75">
      <c r="A100" s="89"/>
      <c r="B100" s="87" t="s">
        <v>95</v>
      </c>
      <c r="C100" s="101">
        <v>3330</v>
      </c>
    </row>
    <row r="101" spans="1:4" ht="18.75">
      <c r="A101" s="127" t="s">
        <v>96</v>
      </c>
      <c r="B101" s="128" t="s">
        <v>97</v>
      </c>
      <c r="C101" s="129"/>
    </row>
    <row r="102" spans="1:4" ht="24" customHeight="1">
      <c r="A102" s="90" t="s">
        <v>16</v>
      </c>
      <c r="B102" s="91" t="s">
        <v>98</v>
      </c>
      <c r="C102" s="101">
        <v>6555</v>
      </c>
    </row>
    <row r="103" spans="1:4" ht="31.5" customHeight="1">
      <c r="A103" s="90" t="s">
        <v>16</v>
      </c>
      <c r="B103" s="92" t="s">
        <v>99</v>
      </c>
      <c r="C103" s="101">
        <v>14000</v>
      </c>
    </row>
    <row r="104" spans="1:4" ht="36.75">
      <c r="A104" s="110" t="s">
        <v>16</v>
      </c>
      <c r="B104" s="85" t="s">
        <v>104</v>
      </c>
      <c r="C104" s="101">
        <v>900</v>
      </c>
    </row>
    <row r="105" spans="1:4" ht="27" customHeight="1" thickBot="1">
      <c r="A105" s="90" t="s">
        <v>16</v>
      </c>
      <c r="B105" s="85" t="s">
        <v>105</v>
      </c>
      <c r="C105" s="93">
        <v>300</v>
      </c>
    </row>
    <row r="106" spans="1:4" ht="19.5" thickBot="1">
      <c r="A106" s="94"/>
      <c r="B106" s="95" t="s">
        <v>100</v>
      </c>
      <c r="C106" s="142">
        <f>SUM(C86:C105)</f>
        <v>79708</v>
      </c>
      <c r="D106" s="143">
        <f>SUM(D86:D105)</f>
        <v>5760</v>
      </c>
    </row>
    <row r="107" spans="1:4" ht="18.75">
      <c r="A107" s="94"/>
      <c r="B107" s="95" t="s">
        <v>101</v>
      </c>
      <c r="C107" s="114">
        <f>SUM(C83,C106)</f>
        <v>190120</v>
      </c>
      <c r="D107" s="96"/>
    </row>
    <row r="108" spans="1:4" s="99" customFormat="1" ht="18.75">
      <c r="A108" s="97"/>
      <c r="B108" s="98" t="s">
        <v>102</v>
      </c>
      <c r="C108" s="114">
        <v>0</v>
      </c>
    </row>
    <row r="109" spans="1:4" ht="18.75">
      <c r="A109" s="100"/>
      <c r="B109" s="100"/>
      <c r="C109" s="100"/>
    </row>
    <row r="110" spans="1:4" ht="18.75">
      <c r="A110" s="100"/>
      <c r="B110" s="100"/>
      <c r="C110" s="100"/>
    </row>
    <row r="111" spans="1:4">
      <c r="C111" s="123">
        <f>C13-C107</f>
        <v>92790</v>
      </c>
    </row>
  </sheetData>
  <pageMargins left="0.7" right="0.7" top="0.75" bottom="0.75" header="0.3" footer="0.3"/>
  <pageSetup scale="55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"/>
  <sheetViews>
    <sheetView topLeftCell="A10" workbookViewId="0">
      <selection activeCell="G23" sqref="G23"/>
    </sheetView>
  </sheetViews>
  <sheetFormatPr defaultRowHeight="15.75"/>
  <cols>
    <col min="1" max="1" width="10.5703125" customWidth="1"/>
    <col min="2" max="2" width="69" customWidth="1"/>
    <col min="3" max="3" width="28.5703125" style="10" customWidth="1"/>
    <col min="4" max="4" width="22.28515625" customWidth="1"/>
    <col min="5" max="5" width="16" customWidth="1"/>
    <col min="255" max="255" width="10.5703125" customWidth="1"/>
    <col min="256" max="256" width="69" customWidth="1"/>
    <col min="257" max="257" width="19.140625" customWidth="1"/>
    <col min="258" max="258" width="25.28515625" customWidth="1"/>
    <col min="259" max="259" width="22" customWidth="1"/>
    <col min="260" max="260" width="17.7109375" customWidth="1"/>
    <col min="511" max="511" width="10.5703125" customWidth="1"/>
    <col min="512" max="512" width="69" customWidth="1"/>
    <col min="513" max="513" width="19.140625" customWidth="1"/>
    <col min="514" max="514" width="25.28515625" customWidth="1"/>
    <col min="515" max="515" width="22" customWidth="1"/>
    <col min="516" max="516" width="17.7109375" customWidth="1"/>
    <col min="767" max="767" width="10.5703125" customWidth="1"/>
    <col min="768" max="768" width="69" customWidth="1"/>
    <col min="769" max="769" width="19.140625" customWidth="1"/>
    <col min="770" max="770" width="25.28515625" customWidth="1"/>
    <col min="771" max="771" width="22" customWidth="1"/>
    <col min="772" max="772" width="17.7109375" customWidth="1"/>
    <col min="1023" max="1023" width="10.5703125" customWidth="1"/>
    <col min="1024" max="1024" width="69" customWidth="1"/>
    <col min="1025" max="1025" width="19.140625" customWidth="1"/>
    <col min="1026" max="1026" width="25.28515625" customWidth="1"/>
    <col min="1027" max="1027" width="22" customWidth="1"/>
    <col min="1028" max="1028" width="17.7109375" customWidth="1"/>
    <col min="1279" max="1279" width="10.5703125" customWidth="1"/>
    <col min="1280" max="1280" width="69" customWidth="1"/>
    <col min="1281" max="1281" width="19.140625" customWidth="1"/>
    <col min="1282" max="1282" width="25.28515625" customWidth="1"/>
    <col min="1283" max="1283" width="22" customWidth="1"/>
    <col min="1284" max="1284" width="17.7109375" customWidth="1"/>
    <col min="1535" max="1535" width="10.5703125" customWidth="1"/>
    <col min="1536" max="1536" width="69" customWidth="1"/>
    <col min="1537" max="1537" width="19.140625" customWidth="1"/>
    <col min="1538" max="1538" width="25.28515625" customWidth="1"/>
    <col min="1539" max="1539" width="22" customWidth="1"/>
    <col min="1540" max="1540" width="17.7109375" customWidth="1"/>
    <col min="1791" max="1791" width="10.5703125" customWidth="1"/>
    <col min="1792" max="1792" width="69" customWidth="1"/>
    <col min="1793" max="1793" width="19.140625" customWidth="1"/>
    <col min="1794" max="1794" width="25.28515625" customWidth="1"/>
    <col min="1795" max="1795" width="22" customWidth="1"/>
    <col min="1796" max="1796" width="17.7109375" customWidth="1"/>
    <col min="2047" max="2047" width="10.5703125" customWidth="1"/>
    <col min="2048" max="2048" width="69" customWidth="1"/>
    <col min="2049" max="2049" width="19.140625" customWidth="1"/>
    <col min="2050" max="2050" width="25.28515625" customWidth="1"/>
    <col min="2051" max="2051" width="22" customWidth="1"/>
    <col min="2052" max="2052" width="17.7109375" customWidth="1"/>
    <col min="2303" max="2303" width="10.5703125" customWidth="1"/>
    <col min="2304" max="2304" width="69" customWidth="1"/>
    <col min="2305" max="2305" width="19.140625" customWidth="1"/>
    <col min="2306" max="2306" width="25.28515625" customWidth="1"/>
    <col min="2307" max="2307" width="22" customWidth="1"/>
    <col min="2308" max="2308" width="17.7109375" customWidth="1"/>
    <col min="2559" max="2559" width="10.5703125" customWidth="1"/>
    <col min="2560" max="2560" width="69" customWidth="1"/>
    <col min="2561" max="2561" width="19.140625" customWidth="1"/>
    <col min="2562" max="2562" width="25.28515625" customWidth="1"/>
    <col min="2563" max="2563" width="22" customWidth="1"/>
    <col min="2564" max="2564" width="17.7109375" customWidth="1"/>
    <col min="2815" max="2815" width="10.5703125" customWidth="1"/>
    <col min="2816" max="2816" width="69" customWidth="1"/>
    <col min="2817" max="2817" width="19.140625" customWidth="1"/>
    <col min="2818" max="2818" width="25.28515625" customWidth="1"/>
    <col min="2819" max="2819" width="22" customWidth="1"/>
    <col min="2820" max="2820" width="17.7109375" customWidth="1"/>
    <col min="3071" max="3071" width="10.5703125" customWidth="1"/>
    <col min="3072" max="3072" width="69" customWidth="1"/>
    <col min="3073" max="3073" width="19.140625" customWidth="1"/>
    <col min="3074" max="3074" width="25.28515625" customWidth="1"/>
    <col min="3075" max="3075" width="22" customWidth="1"/>
    <col min="3076" max="3076" width="17.7109375" customWidth="1"/>
    <col min="3327" max="3327" width="10.5703125" customWidth="1"/>
    <col min="3328" max="3328" width="69" customWidth="1"/>
    <col min="3329" max="3329" width="19.140625" customWidth="1"/>
    <col min="3330" max="3330" width="25.28515625" customWidth="1"/>
    <col min="3331" max="3331" width="22" customWidth="1"/>
    <col min="3332" max="3332" width="17.7109375" customWidth="1"/>
    <col min="3583" max="3583" width="10.5703125" customWidth="1"/>
    <col min="3584" max="3584" width="69" customWidth="1"/>
    <col min="3585" max="3585" width="19.140625" customWidth="1"/>
    <col min="3586" max="3586" width="25.28515625" customWidth="1"/>
    <col min="3587" max="3587" width="22" customWidth="1"/>
    <col min="3588" max="3588" width="17.7109375" customWidth="1"/>
    <col min="3839" max="3839" width="10.5703125" customWidth="1"/>
    <col min="3840" max="3840" width="69" customWidth="1"/>
    <col min="3841" max="3841" width="19.140625" customWidth="1"/>
    <col min="3842" max="3842" width="25.28515625" customWidth="1"/>
    <col min="3843" max="3843" width="22" customWidth="1"/>
    <col min="3844" max="3844" width="17.7109375" customWidth="1"/>
    <col min="4095" max="4095" width="10.5703125" customWidth="1"/>
    <col min="4096" max="4096" width="69" customWidth="1"/>
    <col min="4097" max="4097" width="19.140625" customWidth="1"/>
    <col min="4098" max="4098" width="25.28515625" customWidth="1"/>
    <col min="4099" max="4099" width="22" customWidth="1"/>
    <col min="4100" max="4100" width="17.7109375" customWidth="1"/>
    <col min="4351" max="4351" width="10.5703125" customWidth="1"/>
    <col min="4352" max="4352" width="69" customWidth="1"/>
    <col min="4353" max="4353" width="19.140625" customWidth="1"/>
    <col min="4354" max="4354" width="25.28515625" customWidth="1"/>
    <col min="4355" max="4355" width="22" customWidth="1"/>
    <col min="4356" max="4356" width="17.7109375" customWidth="1"/>
    <col min="4607" max="4607" width="10.5703125" customWidth="1"/>
    <col min="4608" max="4608" width="69" customWidth="1"/>
    <col min="4609" max="4609" width="19.140625" customWidth="1"/>
    <col min="4610" max="4610" width="25.28515625" customWidth="1"/>
    <col min="4611" max="4611" width="22" customWidth="1"/>
    <col min="4612" max="4612" width="17.7109375" customWidth="1"/>
    <col min="4863" max="4863" width="10.5703125" customWidth="1"/>
    <col min="4864" max="4864" width="69" customWidth="1"/>
    <col min="4865" max="4865" width="19.140625" customWidth="1"/>
    <col min="4866" max="4866" width="25.28515625" customWidth="1"/>
    <col min="4867" max="4867" width="22" customWidth="1"/>
    <col min="4868" max="4868" width="17.7109375" customWidth="1"/>
    <col min="5119" max="5119" width="10.5703125" customWidth="1"/>
    <col min="5120" max="5120" width="69" customWidth="1"/>
    <col min="5121" max="5121" width="19.140625" customWidth="1"/>
    <col min="5122" max="5122" width="25.28515625" customWidth="1"/>
    <col min="5123" max="5123" width="22" customWidth="1"/>
    <col min="5124" max="5124" width="17.7109375" customWidth="1"/>
    <col min="5375" max="5375" width="10.5703125" customWidth="1"/>
    <col min="5376" max="5376" width="69" customWidth="1"/>
    <col min="5377" max="5377" width="19.140625" customWidth="1"/>
    <col min="5378" max="5378" width="25.28515625" customWidth="1"/>
    <col min="5379" max="5379" width="22" customWidth="1"/>
    <col min="5380" max="5380" width="17.7109375" customWidth="1"/>
    <col min="5631" max="5631" width="10.5703125" customWidth="1"/>
    <col min="5632" max="5632" width="69" customWidth="1"/>
    <col min="5633" max="5633" width="19.140625" customWidth="1"/>
    <col min="5634" max="5634" width="25.28515625" customWidth="1"/>
    <col min="5635" max="5635" width="22" customWidth="1"/>
    <col min="5636" max="5636" width="17.7109375" customWidth="1"/>
    <col min="5887" max="5887" width="10.5703125" customWidth="1"/>
    <col min="5888" max="5888" width="69" customWidth="1"/>
    <col min="5889" max="5889" width="19.140625" customWidth="1"/>
    <col min="5890" max="5890" width="25.28515625" customWidth="1"/>
    <col min="5891" max="5891" width="22" customWidth="1"/>
    <col min="5892" max="5892" width="17.7109375" customWidth="1"/>
    <col min="6143" max="6143" width="10.5703125" customWidth="1"/>
    <col min="6144" max="6144" width="69" customWidth="1"/>
    <col min="6145" max="6145" width="19.140625" customWidth="1"/>
    <col min="6146" max="6146" width="25.28515625" customWidth="1"/>
    <col min="6147" max="6147" width="22" customWidth="1"/>
    <col min="6148" max="6148" width="17.7109375" customWidth="1"/>
    <col min="6399" max="6399" width="10.5703125" customWidth="1"/>
    <col min="6400" max="6400" width="69" customWidth="1"/>
    <col min="6401" max="6401" width="19.140625" customWidth="1"/>
    <col min="6402" max="6402" width="25.28515625" customWidth="1"/>
    <col min="6403" max="6403" width="22" customWidth="1"/>
    <col min="6404" max="6404" width="17.7109375" customWidth="1"/>
    <col min="6655" max="6655" width="10.5703125" customWidth="1"/>
    <col min="6656" max="6656" width="69" customWidth="1"/>
    <col min="6657" max="6657" width="19.140625" customWidth="1"/>
    <col min="6658" max="6658" width="25.28515625" customWidth="1"/>
    <col min="6659" max="6659" width="22" customWidth="1"/>
    <col min="6660" max="6660" width="17.7109375" customWidth="1"/>
    <col min="6911" max="6911" width="10.5703125" customWidth="1"/>
    <col min="6912" max="6912" width="69" customWidth="1"/>
    <col min="6913" max="6913" width="19.140625" customWidth="1"/>
    <col min="6914" max="6914" width="25.28515625" customWidth="1"/>
    <col min="6915" max="6915" width="22" customWidth="1"/>
    <col min="6916" max="6916" width="17.7109375" customWidth="1"/>
    <col min="7167" max="7167" width="10.5703125" customWidth="1"/>
    <col min="7168" max="7168" width="69" customWidth="1"/>
    <col min="7169" max="7169" width="19.140625" customWidth="1"/>
    <col min="7170" max="7170" width="25.28515625" customWidth="1"/>
    <col min="7171" max="7171" width="22" customWidth="1"/>
    <col min="7172" max="7172" width="17.7109375" customWidth="1"/>
    <col min="7423" max="7423" width="10.5703125" customWidth="1"/>
    <col min="7424" max="7424" width="69" customWidth="1"/>
    <col min="7425" max="7425" width="19.140625" customWidth="1"/>
    <col min="7426" max="7426" width="25.28515625" customWidth="1"/>
    <col min="7427" max="7427" width="22" customWidth="1"/>
    <col min="7428" max="7428" width="17.7109375" customWidth="1"/>
    <col min="7679" max="7679" width="10.5703125" customWidth="1"/>
    <col min="7680" max="7680" width="69" customWidth="1"/>
    <col min="7681" max="7681" width="19.140625" customWidth="1"/>
    <col min="7682" max="7682" width="25.28515625" customWidth="1"/>
    <col min="7683" max="7683" width="22" customWidth="1"/>
    <col min="7684" max="7684" width="17.7109375" customWidth="1"/>
    <col min="7935" max="7935" width="10.5703125" customWidth="1"/>
    <col min="7936" max="7936" width="69" customWidth="1"/>
    <col min="7937" max="7937" width="19.140625" customWidth="1"/>
    <col min="7938" max="7938" width="25.28515625" customWidth="1"/>
    <col min="7939" max="7939" width="22" customWidth="1"/>
    <col min="7940" max="7940" width="17.7109375" customWidth="1"/>
    <col min="8191" max="8191" width="10.5703125" customWidth="1"/>
    <col min="8192" max="8192" width="69" customWidth="1"/>
    <col min="8193" max="8193" width="19.140625" customWidth="1"/>
    <col min="8194" max="8194" width="25.28515625" customWidth="1"/>
    <col min="8195" max="8195" width="22" customWidth="1"/>
    <col min="8196" max="8196" width="17.7109375" customWidth="1"/>
    <col min="8447" max="8447" width="10.5703125" customWidth="1"/>
    <col min="8448" max="8448" width="69" customWidth="1"/>
    <col min="8449" max="8449" width="19.140625" customWidth="1"/>
    <col min="8450" max="8450" width="25.28515625" customWidth="1"/>
    <col min="8451" max="8451" width="22" customWidth="1"/>
    <col min="8452" max="8452" width="17.7109375" customWidth="1"/>
    <col min="8703" max="8703" width="10.5703125" customWidth="1"/>
    <col min="8704" max="8704" width="69" customWidth="1"/>
    <col min="8705" max="8705" width="19.140625" customWidth="1"/>
    <col min="8706" max="8706" width="25.28515625" customWidth="1"/>
    <col min="8707" max="8707" width="22" customWidth="1"/>
    <col min="8708" max="8708" width="17.7109375" customWidth="1"/>
    <col min="8959" max="8959" width="10.5703125" customWidth="1"/>
    <col min="8960" max="8960" width="69" customWidth="1"/>
    <col min="8961" max="8961" width="19.140625" customWidth="1"/>
    <col min="8962" max="8962" width="25.28515625" customWidth="1"/>
    <col min="8963" max="8963" width="22" customWidth="1"/>
    <col min="8964" max="8964" width="17.7109375" customWidth="1"/>
    <col min="9215" max="9215" width="10.5703125" customWidth="1"/>
    <col min="9216" max="9216" width="69" customWidth="1"/>
    <col min="9217" max="9217" width="19.140625" customWidth="1"/>
    <col min="9218" max="9218" width="25.28515625" customWidth="1"/>
    <col min="9219" max="9219" width="22" customWidth="1"/>
    <col min="9220" max="9220" width="17.7109375" customWidth="1"/>
    <col min="9471" max="9471" width="10.5703125" customWidth="1"/>
    <col min="9472" max="9472" width="69" customWidth="1"/>
    <col min="9473" max="9473" width="19.140625" customWidth="1"/>
    <col min="9474" max="9474" width="25.28515625" customWidth="1"/>
    <col min="9475" max="9475" width="22" customWidth="1"/>
    <col min="9476" max="9476" width="17.7109375" customWidth="1"/>
    <col min="9727" max="9727" width="10.5703125" customWidth="1"/>
    <col min="9728" max="9728" width="69" customWidth="1"/>
    <col min="9729" max="9729" width="19.140625" customWidth="1"/>
    <col min="9730" max="9730" width="25.28515625" customWidth="1"/>
    <col min="9731" max="9731" width="22" customWidth="1"/>
    <col min="9732" max="9732" width="17.7109375" customWidth="1"/>
    <col min="9983" max="9983" width="10.5703125" customWidth="1"/>
    <col min="9984" max="9984" width="69" customWidth="1"/>
    <col min="9985" max="9985" width="19.140625" customWidth="1"/>
    <col min="9986" max="9986" width="25.28515625" customWidth="1"/>
    <col min="9987" max="9987" width="22" customWidth="1"/>
    <col min="9988" max="9988" width="17.7109375" customWidth="1"/>
    <col min="10239" max="10239" width="10.5703125" customWidth="1"/>
    <col min="10240" max="10240" width="69" customWidth="1"/>
    <col min="10241" max="10241" width="19.140625" customWidth="1"/>
    <col min="10242" max="10242" width="25.28515625" customWidth="1"/>
    <col min="10243" max="10243" width="22" customWidth="1"/>
    <col min="10244" max="10244" width="17.7109375" customWidth="1"/>
    <col min="10495" max="10495" width="10.5703125" customWidth="1"/>
    <col min="10496" max="10496" width="69" customWidth="1"/>
    <col min="10497" max="10497" width="19.140625" customWidth="1"/>
    <col min="10498" max="10498" width="25.28515625" customWidth="1"/>
    <col min="10499" max="10499" width="22" customWidth="1"/>
    <col min="10500" max="10500" width="17.7109375" customWidth="1"/>
    <col min="10751" max="10751" width="10.5703125" customWidth="1"/>
    <col min="10752" max="10752" width="69" customWidth="1"/>
    <col min="10753" max="10753" width="19.140625" customWidth="1"/>
    <col min="10754" max="10754" width="25.28515625" customWidth="1"/>
    <col min="10755" max="10755" width="22" customWidth="1"/>
    <col min="10756" max="10756" width="17.7109375" customWidth="1"/>
    <col min="11007" max="11007" width="10.5703125" customWidth="1"/>
    <col min="11008" max="11008" width="69" customWidth="1"/>
    <col min="11009" max="11009" width="19.140625" customWidth="1"/>
    <col min="11010" max="11010" width="25.28515625" customWidth="1"/>
    <col min="11011" max="11011" width="22" customWidth="1"/>
    <col min="11012" max="11012" width="17.7109375" customWidth="1"/>
    <col min="11263" max="11263" width="10.5703125" customWidth="1"/>
    <col min="11264" max="11264" width="69" customWidth="1"/>
    <col min="11265" max="11265" width="19.140625" customWidth="1"/>
    <col min="11266" max="11266" width="25.28515625" customWidth="1"/>
    <col min="11267" max="11267" width="22" customWidth="1"/>
    <col min="11268" max="11268" width="17.7109375" customWidth="1"/>
    <col min="11519" max="11519" width="10.5703125" customWidth="1"/>
    <col min="11520" max="11520" width="69" customWidth="1"/>
    <col min="11521" max="11521" width="19.140625" customWidth="1"/>
    <col min="11522" max="11522" width="25.28515625" customWidth="1"/>
    <col min="11523" max="11523" width="22" customWidth="1"/>
    <col min="11524" max="11524" width="17.7109375" customWidth="1"/>
    <col min="11775" max="11775" width="10.5703125" customWidth="1"/>
    <col min="11776" max="11776" width="69" customWidth="1"/>
    <col min="11777" max="11777" width="19.140625" customWidth="1"/>
    <col min="11778" max="11778" width="25.28515625" customWidth="1"/>
    <col min="11779" max="11779" width="22" customWidth="1"/>
    <col min="11780" max="11780" width="17.7109375" customWidth="1"/>
    <col min="12031" max="12031" width="10.5703125" customWidth="1"/>
    <col min="12032" max="12032" width="69" customWidth="1"/>
    <col min="12033" max="12033" width="19.140625" customWidth="1"/>
    <col min="12034" max="12034" width="25.28515625" customWidth="1"/>
    <col min="12035" max="12035" width="22" customWidth="1"/>
    <col min="12036" max="12036" width="17.7109375" customWidth="1"/>
    <col min="12287" max="12287" width="10.5703125" customWidth="1"/>
    <col min="12288" max="12288" width="69" customWidth="1"/>
    <col min="12289" max="12289" width="19.140625" customWidth="1"/>
    <col min="12290" max="12290" width="25.28515625" customWidth="1"/>
    <col min="12291" max="12291" width="22" customWidth="1"/>
    <col min="12292" max="12292" width="17.7109375" customWidth="1"/>
    <col min="12543" max="12543" width="10.5703125" customWidth="1"/>
    <col min="12544" max="12544" width="69" customWidth="1"/>
    <col min="12545" max="12545" width="19.140625" customWidth="1"/>
    <col min="12546" max="12546" width="25.28515625" customWidth="1"/>
    <col min="12547" max="12547" width="22" customWidth="1"/>
    <col min="12548" max="12548" width="17.7109375" customWidth="1"/>
    <col min="12799" max="12799" width="10.5703125" customWidth="1"/>
    <col min="12800" max="12800" width="69" customWidth="1"/>
    <col min="12801" max="12801" width="19.140625" customWidth="1"/>
    <col min="12802" max="12802" width="25.28515625" customWidth="1"/>
    <col min="12803" max="12803" width="22" customWidth="1"/>
    <col min="12804" max="12804" width="17.7109375" customWidth="1"/>
    <col min="13055" max="13055" width="10.5703125" customWidth="1"/>
    <col min="13056" max="13056" width="69" customWidth="1"/>
    <col min="13057" max="13057" width="19.140625" customWidth="1"/>
    <col min="13058" max="13058" width="25.28515625" customWidth="1"/>
    <col min="13059" max="13059" width="22" customWidth="1"/>
    <col min="13060" max="13060" width="17.7109375" customWidth="1"/>
    <col min="13311" max="13311" width="10.5703125" customWidth="1"/>
    <col min="13312" max="13312" width="69" customWidth="1"/>
    <col min="13313" max="13313" width="19.140625" customWidth="1"/>
    <col min="13314" max="13314" width="25.28515625" customWidth="1"/>
    <col min="13315" max="13315" width="22" customWidth="1"/>
    <col min="13316" max="13316" width="17.7109375" customWidth="1"/>
    <col min="13567" max="13567" width="10.5703125" customWidth="1"/>
    <col min="13568" max="13568" width="69" customWidth="1"/>
    <col min="13569" max="13569" width="19.140625" customWidth="1"/>
    <col min="13570" max="13570" width="25.28515625" customWidth="1"/>
    <col min="13571" max="13571" width="22" customWidth="1"/>
    <col min="13572" max="13572" width="17.7109375" customWidth="1"/>
    <col min="13823" max="13823" width="10.5703125" customWidth="1"/>
    <col min="13824" max="13824" width="69" customWidth="1"/>
    <col min="13825" max="13825" width="19.140625" customWidth="1"/>
    <col min="13826" max="13826" width="25.28515625" customWidth="1"/>
    <col min="13827" max="13827" width="22" customWidth="1"/>
    <col min="13828" max="13828" width="17.7109375" customWidth="1"/>
    <col min="14079" max="14079" width="10.5703125" customWidth="1"/>
    <col min="14080" max="14080" width="69" customWidth="1"/>
    <col min="14081" max="14081" width="19.140625" customWidth="1"/>
    <col min="14082" max="14082" width="25.28515625" customWidth="1"/>
    <col min="14083" max="14083" width="22" customWidth="1"/>
    <col min="14084" max="14084" width="17.7109375" customWidth="1"/>
    <col min="14335" max="14335" width="10.5703125" customWidth="1"/>
    <col min="14336" max="14336" width="69" customWidth="1"/>
    <col min="14337" max="14337" width="19.140625" customWidth="1"/>
    <col min="14338" max="14338" width="25.28515625" customWidth="1"/>
    <col min="14339" max="14339" width="22" customWidth="1"/>
    <col min="14340" max="14340" width="17.7109375" customWidth="1"/>
    <col min="14591" max="14591" width="10.5703125" customWidth="1"/>
    <col min="14592" max="14592" width="69" customWidth="1"/>
    <col min="14593" max="14593" width="19.140625" customWidth="1"/>
    <col min="14594" max="14594" width="25.28515625" customWidth="1"/>
    <col min="14595" max="14595" width="22" customWidth="1"/>
    <col min="14596" max="14596" width="17.7109375" customWidth="1"/>
    <col min="14847" max="14847" width="10.5703125" customWidth="1"/>
    <col min="14848" max="14848" width="69" customWidth="1"/>
    <col min="14849" max="14849" width="19.140625" customWidth="1"/>
    <col min="14850" max="14850" width="25.28515625" customWidth="1"/>
    <col min="14851" max="14851" width="22" customWidth="1"/>
    <col min="14852" max="14852" width="17.7109375" customWidth="1"/>
    <col min="15103" max="15103" width="10.5703125" customWidth="1"/>
    <col min="15104" max="15104" width="69" customWidth="1"/>
    <col min="15105" max="15105" width="19.140625" customWidth="1"/>
    <col min="15106" max="15106" width="25.28515625" customWidth="1"/>
    <col min="15107" max="15107" width="22" customWidth="1"/>
    <col min="15108" max="15108" width="17.7109375" customWidth="1"/>
    <col min="15359" max="15359" width="10.5703125" customWidth="1"/>
    <col min="15360" max="15360" width="69" customWidth="1"/>
    <col min="15361" max="15361" width="19.140625" customWidth="1"/>
    <col min="15362" max="15362" width="25.28515625" customWidth="1"/>
    <col min="15363" max="15363" width="22" customWidth="1"/>
    <col min="15364" max="15364" width="17.7109375" customWidth="1"/>
    <col min="15615" max="15615" width="10.5703125" customWidth="1"/>
    <col min="15616" max="15616" width="69" customWidth="1"/>
    <col min="15617" max="15617" width="19.140625" customWidth="1"/>
    <col min="15618" max="15618" width="25.28515625" customWidth="1"/>
    <col min="15619" max="15619" width="22" customWidth="1"/>
    <col min="15620" max="15620" width="17.7109375" customWidth="1"/>
    <col min="15871" max="15871" width="10.5703125" customWidth="1"/>
    <col min="15872" max="15872" width="69" customWidth="1"/>
    <col min="15873" max="15873" width="19.140625" customWidth="1"/>
    <col min="15874" max="15874" width="25.28515625" customWidth="1"/>
    <col min="15875" max="15875" width="22" customWidth="1"/>
    <col min="15876" max="15876" width="17.7109375" customWidth="1"/>
    <col min="16127" max="16127" width="10.5703125" customWidth="1"/>
    <col min="16128" max="16128" width="69" customWidth="1"/>
    <col min="16129" max="16129" width="19.140625" customWidth="1"/>
    <col min="16130" max="16130" width="25.28515625" customWidth="1"/>
    <col min="16131" max="16131" width="22" customWidth="1"/>
    <col min="16132" max="16132" width="17.7109375" customWidth="1"/>
  </cols>
  <sheetData>
    <row r="1" spans="1:11" s="6" customFormat="1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</row>
    <row r="2" spans="1:11" s="6" customFormat="1">
      <c r="A2" s="7" t="s">
        <v>1</v>
      </c>
      <c r="B2" s="8"/>
      <c r="C2" s="3"/>
      <c r="D2" s="4"/>
      <c r="E2" s="4"/>
      <c r="F2" s="4"/>
      <c r="G2" s="4"/>
      <c r="H2" s="4"/>
      <c r="I2" s="4"/>
      <c r="J2" s="4"/>
      <c r="K2" s="4"/>
    </row>
    <row r="3" spans="1:11" ht="12.75" customHeight="1">
      <c r="A3" s="9"/>
      <c r="B3" s="9"/>
    </row>
    <row r="4" spans="1:11">
      <c r="A4" s="11"/>
      <c r="B4" s="12" t="s">
        <v>106</v>
      </c>
    </row>
    <row r="5" spans="1:11" ht="17.25" thickBot="1">
      <c r="A5" s="13"/>
      <c r="B5" s="14" t="s">
        <v>2</v>
      </c>
      <c r="C5" s="144" t="s">
        <v>108</v>
      </c>
    </row>
    <row r="6" spans="1:11" ht="17.25" customHeight="1" thickBot="1">
      <c r="A6" s="15" t="s">
        <v>3</v>
      </c>
      <c r="B6" s="16" t="s">
        <v>4</v>
      </c>
      <c r="C6" s="111" t="s">
        <v>107</v>
      </c>
    </row>
    <row r="7" spans="1:11" ht="18">
      <c r="A7" s="17" t="s">
        <v>5</v>
      </c>
      <c r="B7" s="18" t="s">
        <v>6</v>
      </c>
      <c r="C7" s="19"/>
    </row>
    <row r="8" spans="1:11" ht="18.75">
      <c r="A8" s="20">
        <v>1</v>
      </c>
      <c r="B8" s="21" t="s">
        <v>7</v>
      </c>
      <c r="C8" s="113">
        <v>125000</v>
      </c>
      <c r="D8" s="117"/>
    </row>
    <row r="9" spans="1:11" ht="18.75">
      <c r="A9" s="20">
        <v>2</v>
      </c>
      <c r="B9" s="120" t="s">
        <v>109</v>
      </c>
      <c r="C9" s="134">
        <v>89335</v>
      </c>
      <c r="D9" s="118"/>
    </row>
    <row r="10" spans="1:11" ht="18.75">
      <c r="A10" s="22">
        <v>3</v>
      </c>
      <c r="B10" s="23" t="s">
        <v>8</v>
      </c>
      <c r="C10" s="135">
        <v>67000</v>
      </c>
      <c r="D10" s="115"/>
      <c r="H10" s="24"/>
    </row>
    <row r="11" spans="1:11" ht="18.75">
      <c r="A11" s="22">
        <v>4</v>
      </c>
      <c r="B11" s="23" t="s">
        <v>9</v>
      </c>
      <c r="C11" s="135">
        <v>1075</v>
      </c>
      <c r="D11" s="115"/>
      <c r="H11" s="24"/>
    </row>
    <row r="12" spans="1:11" ht="18.75" customHeight="1">
      <c r="A12" s="25">
        <v>5</v>
      </c>
      <c r="B12" s="26" t="s">
        <v>10</v>
      </c>
      <c r="C12" s="135">
        <v>500</v>
      </c>
      <c r="D12" s="116"/>
      <c r="F12" s="24"/>
    </row>
    <row r="13" spans="1:11" ht="18.75" customHeight="1">
      <c r="A13" s="27"/>
      <c r="B13" s="28" t="s">
        <v>11</v>
      </c>
      <c r="C13" s="104">
        <f>SUM(C8:C12)</f>
        <v>282910</v>
      </c>
      <c r="D13" s="138"/>
    </row>
    <row r="14" spans="1:11" ht="18.75">
      <c r="A14" s="29" t="s">
        <v>12</v>
      </c>
      <c r="B14" s="30" t="s">
        <v>13</v>
      </c>
      <c r="C14" s="106"/>
    </row>
    <row r="15" spans="1:11" ht="18.75">
      <c r="A15" s="22">
        <v>1001</v>
      </c>
      <c r="B15" s="31" t="s">
        <v>14</v>
      </c>
      <c r="C15" s="101">
        <v>36000</v>
      </c>
      <c r="D15" s="32"/>
    </row>
    <row r="16" spans="1:11" s="35" customFormat="1" ht="18.75">
      <c r="A16" s="33">
        <v>2100</v>
      </c>
      <c r="B16" s="34" t="s">
        <v>15</v>
      </c>
      <c r="C16" s="103">
        <v>2000</v>
      </c>
      <c r="D16" s="32"/>
    </row>
    <row r="17" spans="1:4" s="35" customFormat="1" ht="18.75">
      <c r="A17" s="36" t="s">
        <v>16</v>
      </c>
      <c r="B17" s="34" t="s">
        <v>17</v>
      </c>
      <c r="C17" s="103">
        <v>7000</v>
      </c>
      <c r="D17" s="32"/>
    </row>
    <row r="18" spans="1:4" ht="18.75">
      <c r="A18" s="37"/>
      <c r="B18" s="28" t="s">
        <v>18</v>
      </c>
      <c r="C18" s="104">
        <f>SUM(C15:C17)</f>
        <v>45000</v>
      </c>
    </row>
    <row r="19" spans="1:4" ht="18.75">
      <c r="A19" s="22"/>
      <c r="B19" s="31"/>
      <c r="C19" s="106"/>
    </row>
    <row r="20" spans="1:4" ht="18.75">
      <c r="A20" s="38" t="s">
        <v>19</v>
      </c>
      <c r="B20" s="28" t="s">
        <v>20</v>
      </c>
      <c r="C20" s="136"/>
    </row>
    <row r="21" spans="1:4" ht="18.75">
      <c r="A21" s="39" t="s">
        <v>21</v>
      </c>
      <c r="B21" s="30" t="s">
        <v>22</v>
      </c>
      <c r="C21" s="106"/>
    </row>
    <row r="22" spans="1:4" ht="18.75">
      <c r="A22" s="40" t="s">
        <v>23</v>
      </c>
      <c r="B22" s="41" t="s">
        <v>24</v>
      </c>
      <c r="C22" s="101">
        <v>600</v>
      </c>
    </row>
    <row r="23" spans="1:4" s="35" customFormat="1" ht="18.75">
      <c r="A23" s="40" t="s">
        <v>25</v>
      </c>
      <c r="B23" s="41" t="s">
        <v>26</v>
      </c>
      <c r="C23" s="105">
        <v>400</v>
      </c>
    </row>
    <row r="24" spans="1:4" s="35" customFormat="1" ht="18.75">
      <c r="A24" s="36" t="s">
        <v>27</v>
      </c>
      <c r="B24" s="34" t="s">
        <v>28</v>
      </c>
      <c r="C24" s="105">
        <v>960</v>
      </c>
    </row>
    <row r="25" spans="1:4" ht="18.75">
      <c r="A25" s="36" t="s">
        <v>29</v>
      </c>
      <c r="B25" s="34" t="s">
        <v>30</v>
      </c>
      <c r="C25" s="105"/>
    </row>
    <row r="26" spans="1:4" ht="18.75">
      <c r="A26" s="36" t="s">
        <v>31</v>
      </c>
      <c r="B26" s="34" t="s">
        <v>32</v>
      </c>
      <c r="C26" s="105"/>
    </row>
    <row r="27" spans="1:4" ht="18.75">
      <c r="A27" s="36" t="s">
        <v>33</v>
      </c>
      <c r="B27" s="34" t="s">
        <v>34</v>
      </c>
      <c r="C27" s="119">
        <v>800</v>
      </c>
    </row>
    <row r="28" spans="1:4" ht="18.75">
      <c r="A28" s="42">
        <v>602.1</v>
      </c>
      <c r="B28" s="43" t="s">
        <v>35</v>
      </c>
      <c r="C28" s="106"/>
    </row>
    <row r="29" spans="1:4" ht="18.75">
      <c r="A29" s="40">
        <v>1007</v>
      </c>
      <c r="B29" s="41" t="s">
        <v>36</v>
      </c>
      <c r="C29" s="103">
        <v>300</v>
      </c>
    </row>
    <row r="30" spans="1:4" ht="18.75">
      <c r="A30" s="40">
        <v>1010</v>
      </c>
      <c r="B30" s="41" t="s">
        <v>37</v>
      </c>
      <c r="C30" s="106"/>
    </row>
    <row r="31" spans="1:4" ht="65.25">
      <c r="A31" s="44">
        <v>1099</v>
      </c>
      <c r="B31" s="45" t="s">
        <v>38</v>
      </c>
      <c r="C31" s="103">
        <v>4500</v>
      </c>
    </row>
    <row r="32" spans="1:4" ht="18.75">
      <c r="A32" s="46">
        <v>602.20000000000005</v>
      </c>
      <c r="B32" s="47" t="s">
        <v>39</v>
      </c>
      <c r="C32" s="101"/>
    </row>
    <row r="33" spans="1:6" ht="18.75">
      <c r="A33" s="48">
        <v>2001</v>
      </c>
      <c r="B33" s="49" t="s">
        <v>40</v>
      </c>
      <c r="C33" s="103">
        <v>1200</v>
      </c>
    </row>
    <row r="34" spans="1:6" s="35" customFormat="1" ht="18.75">
      <c r="A34" s="33">
        <v>2002</v>
      </c>
      <c r="B34" s="50" t="s">
        <v>41</v>
      </c>
      <c r="C34" s="101">
        <v>350</v>
      </c>
    </row>
    <row r="35" spans="1:6" s="35" customFormat="1" ht="18.75">
      <c r="A35" s="33">
        <v>2003</v>
      </c>
      <c r="B35" s="50" t="s">
        <v>42</v>
      </c>
      <c r="C35" s="101"/>
    </row>
    <row r="36" spans="1:6" ht="18.75">
      <c r="A36" s="22"/>
      <c r="B36" s="51" t="s">
        <v>43</v>
      </c>
      <c r="C36" s="101">
        <v>120</v>
      </c>
    </row>
    <row r="37" spans="1:6" ht="18.75">
      <c r="A37" s="52"/>
      <c r="B37" s="53" t="s">
        <v>44</v>
      </c>
      <c r="C37" s="103">
        <v>200</v>
      </c>
    </row>
    <row r="38" spans="1:6" ht="18.75">
      <c r="A38" s="52">
        <v>2004</v>
      </c>
      <c r="B38" s="53" t="s">
        <v>45</v>
      </c>
      <c r="C38" s="103">
        <v>300</v>
      </c>
    </row>
    <row r="39" spans="1:6" ht="18.75">
      <c r="A39" s="52">
        <v>2005</v>
      </c>
      <c r="B39" s="53" t="s">
        <v>46</v>
      </c>
      <c r="C39" s="101"/>
    </row>
    <row r="40" spans="1:6" ht="18.75">
      <c r="A40" s="52">
        <v>2007</v>
      </c>
      <c r="B40" s="31" t="s">
        <v>47</v>
      </c>
      <c r="C40" s="101">
        <v>100</v>
      </c>
    </row>
    <row r="41" spans="1:6" ht="18.75">
      <c r="A41" s="52">
        <v>2008</v>
      </c>
      <c r="B41" s="31" t="s">
        <v>48</v>
      </c>
      <c r="C41" s="101">
        <v>1500</v>
      </c>
    </row>
    <row r="42" spans="1:6" ht="18.75">
      <c r="A42" s="52">
        <v>2009</v>
      </c>
      <c r="B42" s="53" t="s">
        <v>49</v>
      </c>
      <c r="C42" s="101"/>
    </row>
    <row r="43" spans="1:6" s="35" customFormat="1" ht="18.75">
      <c r="A43" s="54">
        <v>2010</v>
      </c>
      <c r="B43" s="55" t="s">
        <v>50</v>
      </c>
      <c r="C43" s="101"/>
    </row>
    <row r="44" spans="1:6" s="35" customFormat="1" ht="18.75">
      <c r="A44" s="54">
        <v>2011</v>
      </c>
      <c r="B44" s="55" t="s">
        <v>51</v>
      </c>
      <c r="C44" s="101">
        <v>50</v>
      </c>
      <c r="D44" s="132"/>
    </row>
    <row r="45" spans="1:6" s="35" customFormat="1" ht="18.75">
      <c r="A45" s="56">
        <v>2099</v>
      </c>
      <c r="B45" s="34" t="s">
        <v>118</v>
      </c>
      <c r="C45" s="119">
        <v>3152</v>
      </c>
      <c r="D45" s="140"/>
      <c r="E45" s="139"/>
      <c r="F45" s="58"/>
    </row>
    <row r="46" spans="1:6" s="35" customFormat="1" ht="18.75">
      <c r="A46" s="56">
        <v>6870</v>
      </c>
      <c r="B46" s="34" t="s">
        <v>123</v>
      </c>
      <c r="C46" s="119">
        <v>5658</v>
      </c>
      <c r="D46" s="132"/>
      <c r="E46" s="57"/>
      <c r="F46" s="58"/>
    </row>
    <row r="47" spans="1:6" s="35" customFormat="1" ht="18.75">
      <c r="A47" s="59">
        <v>602.29999999999995</v>
      </c>
      <c r="B47" s="60" t="s">
        <v>52</v>
      </c>
      <c r="C47" s="101"/>
    </row>
    <row r="48" spans="1:6" ht="18.75">
      <c r="A48" s="61">
        <v>3100</v>
      </c>
      <c r="B48" s="49" t="s">
        <v>53</v>
      </c>
      <c r="C48" s="103">
        <v>500</v>
      </c>
    </row>
    <row r="49" spans="1:3" ht="18.75">
      <c r="A49" s="61">
        <v>3200</v>
      </c>
      <c r="B49" s="62" t="s">
        <v>54</v>
      </c>
      <c r="C49" s="101">
        <v>200</v>
      </c>
    </row>
    <row r="50" spans="1:3" s="35" customFormat="1" ht="18.75">
      <c r="A50" s="63">
        <v>3300</v>
      </c>
      <c r="B50" s="51" t="s">
        <v>55</v>
      </c>
      <c r="C50" s="101">
        <v>150</v>
      </c>
    </row>
    <row r="51" spans="1:3" s="35" customFormat="1" ht="18.75">
      <c r="A51" s="63">
        <v>3400</v>
      </c>
      <c r="B51" s="62" t="s">
        <v>56</v>
      </c>
      <c r="C51" s="101">
        <v>200</v>
      </c>
    </row>
    <row r="52" spans="1:3" s="35" customFormat="1" ht="18.75">
      <c r="A52" s="64">
        <v>602.4</v>
      </c>
      <c r="B52" s="65" t="s">
        <v>114</v>
      </c>
      <c r="C52" s="101"/>
    </row>
    <row r="53" spans="1:3" s="35" customFormat="1" ht="18.75">
      <c r="A53" s="63">
        <v>4000</v>
      </c>
      <c r="B53" s="62" t="s">
        <v>57</v>
      </c>
      <c r="C53" s="101">
        <v>500</v>
      </c>
    </row>
    <row r="54" spans="1:3" s="35" customFormat="1" ht="18.75">
      <c r="A54" s="63">
        <v>4200</v>
      </c>
      <c r="B54" s="62" t="s">
        <v>58</v>
      </c>
      <c r="C54" s="101">
        <v>4000</v>
      </c>
    </row>
    <row r="55" spans="1:3" s="35" customFormat="1" ht="18.75">
      <c r="A55" s="39">
        <v>602.5</v>
      </c>
      <c r="B55" s="65" t="s">
        <v>59</v>
      </c>
      <c r="C55" s="101"/>
    </row>
    <row r="56" spans="1:3" s="35" customFormat="1" ht="18.75">
      <c r="A56" s="63">
        <v>5200</v>
      </c>
      <c r="B56" s="26" t="s">
        <v>60</v>
      </c>
      <c r="C56" s="101">
        <v>960</v>
      </c>
    </row>
    <row r="57" spans="1:3" s="35" customFormat="1" ht="18.75">
      <c r="A57" s="63">
        <v>5500</v>
      </c>
      <c r="B57" s="26" t="s">
        <v>61</v>
      </c>
      <c r="C57" s="101">
        <v>100</v>
      </c>
    </row>
    <row r="58" spans="1:3" s="35" customFormat="1" ht="18.75">
      <c r="A58" s="63">
        <v>5800</v>
      </c>
      <c r="B58" s="26" t="s">
        <v>62</v>
      </c>
      <c r="C58" s="101">
        <v>800</v>
      </c>
    </row>
    <row r="59" spans="1:3" s="35" customFormat="1" ht="18.75">
      <c r="A59" s="66">
        <v>602.6</v>
      </c>
      <c r="B59" s="67" t="s">
        <v>63</v>
      </c>
      <c r="C59" s="101"/>
    </row>
    <row r="60" spans="1:3" s="35" customFormat="1" ht="18.75">
      <c r="A60" s="68">
        <v>6100</v>
      </c>
      <c r="B60" s="69" t="s">
        <v>64</v>
      </c>
      <c r="C60" s="101"/>
    </row>
    <row r="61" spans="1:3" s="35" customFormat="1" ht="18.75">
      <c r="A61" s="68">
        <v>6400</v>
      </c>
      <c r="B61" s="69" t="s">
        <v>65</v>
      </c>
      <c r="C61" s="101"/>
    </row>
    <row r="62" spans="1:3" s="35" customFormat="1" ht="18.75">
      <c r="A62" s="68">
        <v>6900</v>
      </c>
      <c r="B62" s="69" t="s">
        <v>66</v>
      </c>
      <c r="C62" s="101"/>
    </row>
    <row r="63" spans="1:3" s="35" customFormat="1" ht="18.75">
      <c r="A63" s="66">
        <v>602.70000000000005</v>
      </c>
      <c r="B63" s="124" t="s">
        <v>113</v>
      </c>
      <c r="C63" s="101"/>
    </row>
    <row r="64" spans="1:3" s="35" customFormat="1" ht="18.75">
      <c r="A64" s="68">
        <v>7500</v>
      </c>
      <c r="B64" s="69" t="s">
        <v>67</v>
      </c>
      <c r="C64" s="101"/>
    </row>
    <row r="65" spans="1:3" s="35" customFormat="1" ht="18.75">
      <c r="A65" s="68">
        <v>7900</v>
      </c>
      <c r="B65" s="69" t="s">
        <v>68</v>
      </c>
      <c r="C65" s="101"/>
    </row>
    <row r="66" spans="1:3" s="35" customFormat="1" ht="18.75">
      <c r="A66" s="66">
        <v>602.79999999999995</v>
      </c>
      <c r="B66" s="69" t="s">
        <v>69</v>
      </c>
      <c r="C66" s="101"/>
    </row>
    <row r="67" spans="1:3" s="35" customFormat="1" ht="18.75">
      <c r="A67" s="68">
        <v>8100</v>
      </c>
      <c r="B67" s="69" t="s">
        <v>70</v>
      </c>
      <c r="C67" s="101"/>
    </row>
    <row r="68" spans="1:3" s="35" customFormat="1" ht="18.75">
      <c r="A68" s="66">
        <v>602.9</v>
      </c>
      <c r="B68" s="67" t="s">
        <v>112</v>
      </c>
      <c r="C68" s="101"/>
    </row>
    <row r="69" spans="1:3" s="35" customFormat="1" ht="18.75">
      <c r="A69" s="68">
        <v>9001</v>
      </c>
      <c r="B69" s="69" t="s">
        <v>71</v>
      </c>
      <c r="C69" s="103">
        <v>250</v>
      </c>
    </row>
    <row r="70" spans="1:3" s="35" customFormat="1" ht="18.75">
      <c r="A70" s="68">
        <v>9002</v>
      </c>
      <c r="B70" s="69" t="s">
        <v>72</v>
      </c>
      <c r="C70" s="102"/>
    </row>
    <row r="71" spans="1:3" s="35" customFormat="1" ht="18.75">
      <c r="A71" s="68">
        <v>9003</v>
      </c>
      <c r="B71" s="69" t="s">
        <v>73</v>
      </c>
      <c r="C71" s="103">
        <v>100</v>
      </c>
    </row>
    <row r="72" spans="1:3" s="35" customFormat="1" ht="18.75">
      <c r="A72" s="68">
        <v>9005</v>
      </c>
      <c r="B72" s="69" t="s">
        <v>74</v>
      </c>
      <c r="C72" s="101">
        <v>800</v>
      </c>
    </row>
    <row r="73" spans="1:3" s="35" customFormat="1" ht="18.75">
      <c r="A73" s="68">
        <v>9007</v>
      </c>
      <c r="B73" s="69" t="s">
        <v>75</v>
      </c>
      <c r="C73" s="101">
        <v>200</v>
      </c>
    </row>
    <row r="74" spans="1:3" s="35" customFormat="1" ht="18.75">
      <c r="A74" s="68">
        <v>9008</v>
      </c>
      <c r="B74" s="69" t="s">
        <v>76</v>
      </c>
      <c r="C74" s="101">
        <v>20</v>
      </c>
    </row>
    <row r="75" spans="1:3" ht="18.75">
      <c r="A75" s="70"/>
      <c r="B75" s="70"/>
      <c r="C75" s="101"/>
    </row>
    <row r="76" spans="1:3" ht="18.75">
      <c r="A76" s="130" t="s">
        <v>77</v>
      </c>
      <c r="B76" s="131" t="s">
        <v>78</v>
      </c>
      <c r="C76" s="126"/>
    </row>
    <row r="77" spans="1:3" s="35" customFormat="1" ht="18.75">
      <c r="A77" s="33"/>
      <c r="B77" s="34"/>
      <c r="C77" s="103"/>
    </row>
    <row r="78" spans="1:3" ht="18.75">
      <c r="A78" s="27"/>
      <c r="B78" s="28" t="s">
        <v>18</v>
      </c>
      <c r="C78" s="148">
        <f>SUM(C22:C77)</f>
        <v>28970</v>
      </c>
    </row>
    <row r="79" spans="1:3" ht="18.75">
      <c r="A79" s="71" t="s">
        <v>79</v>
      </c>
      <c r="B79" s="125" t="s">
        <v>117</v>
      </c>
      <c r="C79" s="107"/>
    </row>
    <row r="80" spans="1:3" ht="39.75" customHeight="1">
      <c r="A80" s="44">
        <v>1099</v>
      </c>
      <c r="B80" s="62" t="s">
        <v>110</v>
      </c>
      <c r="C80" s="121">
        <v>0</v>
      </c>
    </row>
    <row r="81" spans="1:5" ht="39" customHeight="1">
      <c r="A81" s="22">
        <v>1099</v>
      </c>
      <c r="B81" s="62" t="s">
        <v>111</v>
      </c>
      <c r="C81" s="101">
        <v>36442</v>
      </c>
      <c r="E81" s="96"/>
    </row>
    <row r="82" spans="1:5" ht="18.75">
      <c r="A82" s="27"/>
      <c r="B82" s="28" t="s">
        <v>80</v>
      </c>
      <c r="C82" s="122">
        <f>SUM(C80:C81)</f>
        <v>36442</v>
      </c>
    </row>
    <row r="83" spans="1:5" s="76" customFormat="1" ht="18.75">
      <c r="A83" s="73"/>
      <c r="B83" s="74" t="s">
        <v>81</v>
      </c>
      <c r="C83" s="108">
        <f>C18+C78+C82</f>
        <v>110412</v>
      </c>
      <c r="D83" s="75"/>
    </row>
    <row r="84" spans="1:5" s="79" customFormat="1" ht="18.75">
      <c r="A84" s="147"/>
      <c r="B84" s="78"/>
      <c r="C84" s="109"/>
    </row>
    <row r="85" spans="1:5" ht="18.75">
      <c r="A85" s="80" t="s">
        <v>82</v>
      </c>
      <c r="B85" s="81" t="s">
        <v>83</v>
      </c>
      <c r="C85" s="107"/>
    </row>
    <row r="86" spans="1:5" ht="29.25" customHeight="1">
      <c r="A86" s="82">
        <v>8100</v>
      </c>
      <c r="B86" s="83" t="s">
        <v>84</v>
      </c>
      <c r="C86" s="101">
        <v>960</v>
      </c>
    </row>
    <row r="87" spans="1:5" ht="27.75" customHeight="1">
      <c r="A87" s="82">
        <v>8600</v>
      </c>
      <c r="B87" s="83" t="s">
        <v>103</v>
      </c>
      <c r="C87" s="101">
        <v>960</v>
      </c>
    </row>
    <row r="88" spans="1:5" ht="36.75">
      <c r="A88" s="82">
        <v>4160</v>
      </c>
      <c r="B88" s="83" t="s">
        <v>85</v>
      </c>
      <c r="C88" s="101">
        <v>960</v>
      </c>
    </row>
    <row r="89" spans="1:5" ht="32.25" customHeight="1">
      <c r="A89" s="110" t="s">
        <v>16</v>
      </c>
      <c r="B89" s="85" t="s">
        <v>104</v>
      </c>
      <c r="C89" s="101">
        <v>960</v>
      </c>
    </row>
    <row r="90" spans="1:5" ht="35.25" customHeight="1">
      <c r="A90" s="84">
        <v>4160</v>
      </c>
      <c r="B90" s="23" t="s">
        <v>93</v>
      </c>
      <c r="C90" s="101">
        <v>960</v>
      </c>
    </row>
    <row r="91" spans="1:5" ht="36.75">
      <c r="A91" s="84">
        <v>4160</v>
      </c>
      <c r="B91" s="85" t="s">
        <v>91</v>
      </c>
      <c r="C91" s="101">
        <v>960</v>
      </c>
    </row>
    <row r="92" spans="1:5" ht="18.75">
      <c r="A92" s="127" t="s">
        <v>96</v>
      </c>
      <c r="B92" s="128" t="s">
        <v>97</v>
      </c>
      <c r="C92" s="129"/>
    </row>
    <row r="93" spans="1:5" s="79" customFormat="1" ht="18.75">
      <c r="A93" s="147"/>
      <c r="B93" s="78"/>
      <c r="C93" s="109"/>
    </row>
    <row r="94" spans="1:5" ht="18.75">
      <c r="A94" s="94"/>
      <c r="B94" s="95" t="s">
        <v>100</v>
      </c>
      <c r="C94" s="114">
        <f>SUM(C86:C92)</f>
        <v>5760</v>
      </c>
      <c r="D94" s="145"/>
    </row>
    <row r="95" spans="1:5" ht="18.75">
      <c r="A95" s="94"/>
      <c r="B95" s="95" t="s">
        <v>101</v>
      </c>
      <c r="C95" s="114">
        <f>SUM(C83,C94)</f>
        <v>116172</v>
      </c>
      <c r="D95" s="96"/>
    </row>
    <row r="96" spans="1:5" s="99" customFormat="1" ht="18.75">
      <c r="A96" s="97"/>
      <c r="B96" s="98" t="s">
        <v>102</v>
      </c>
      <c r="C96" s="114">
        <v>166738</v>
      </c>
    </row>
    <row r="97" spans="1:3" ht="18.75">
      <c r="A97" s="100"/>
      <c r="B97" s="100"/>
      <c r="C97" s="100"/>
    </row>
    <row r="98" spans="1:3" ht="18.75">
      <c r="A98" s="100"/>
      <c r="B98" s="100"/>
      <c r="C98" s="146">
        <f>C13-C95-C96</f>
        <v>0</v>
      </c>
    </row>
    <row r="99" spans="1:3">
      <c r="C99" s="123"/>
    </row>
  </sheetData>
  <pageMargins left="0.7" right="0.7" top="0.75" bottom="0.75" header="0.3" footer="0.3"/>
  <pageSetup scale="4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04"/>
  <sheetViews>
    <sheetView tabSelected="1" workbookViewId="0">
      <selection activeCell="AR94" sqref="AR94"/>
    </sheetView>
  </sheetViews>
  <sheetFormatPr defaultRowHeight="15"/>
  <cols>
    <col min="1" max="1" width="17.140625" customWidth="1"/>
    <col min="2" max="2" width="69.7109375" customWidth="1"/>
    <col min="3" max="3" width="20.7109375" hidden="1" customWidth="1"/>
    <col min="4" max="4" width="42.140625" hidden="1" customWidth="1"/>
    <col min="5" max="7" width="0" hidden="1" customWidth="1"/>
    <col min="8" max="8" width="1.42578125" hidden="1" customWidth="1"/>
    <col min="9" max="9" width="0.28515625" hidden="1" customWidth="1"/>
    <col min="10" max="10" width="2.7109375" hidden="1" customWidth="1"/>
    <col min="11" max="11" width="2" hidden="1" customWidth="1"/>
    <col min="12" max="12" width="5.28515625" hidden="1" customWidth="1"/>
    <col min="13" max="13" width="8.85546875" hidden="1" customWidth="1"/>
    <col min="14" max="14" width="9.140625" hidden="1" customWidth="1"/>
    <col min="15" max="15" width="2" hidden="1" customWidth="1"/>
    <col min="16" max="16" width="9.140625" hidden="1" customWidth="1"/>
    <col min="17" max="17" width="7.7109375" hidden="1" customWidth="1"/>
    <col min="18" max="22" width="9.140625" hidden="1" customWidth="1"/>
    <col min="23" max="23" width="1.140625" hidden="1" customWidth="1"/>
    <col min="24" max="24" width="7.42578125" hidden="1" customWidth="1"/>
    <col min="25" max="27" width="9.140625" hidden="1" customWidth="1"/>
    <col min="28" max="28" width="1.140625" hidden="1" customWidth="1"/>
    <col min="29" max="30" width="9.140625" hidden="1" customWidth="1"/>
    <col min="31" max="40" width="0" hidden="1" customWidth="1"/>
    <col min="41" max="41" width="23.5703125" customWidth="1"/>
    <col min="42" max="42" width="16.5703125" hidden="1" customWidth="1"/>
  </cols>
  <sheetData>
    <row r="1" spans="1:42" ht="15.75">
      <c r="A1" s="151"/>
      <c r="B1" s="152"/>
      <c r="C1" s="153"/>
    </row>
    <row r="2" spans="1:42" ht="15.75">
      <c r="A2" s="154"/>
      <c r="B2" s="155"/>
      <c r="C2" s="153"/>
    </row>
    <row r="3" spans="1:42" ht="15.75">
      <c r="A3" s="156"/>
      <c r="B3" s="156"/>
      <c r="C3" s="157"/>
    </row>
    <row r="4" spans="1:42" ht="15.75">
      <c r="A4" s="11"/>
      <c r="B4" s="12" t="s">
        <v>160</v>
      </c>
      <c r="C4" s="157"/>
    </row>
    <row r="5" spans="1:42" ht="19.5" thickBot="1">
      <c r="A5" s="13"/>
      <c r="B5" s="14"/>
      <c r="C5" s="144" t="s">
        <v>108</v>
      </c>
      <c r="AO5" s="256" t="s">
        <v>159</v>
      </c>
      <c r="AP5" s="257"/>
    </row>
    <row r="6" spans="1:42" ht="38.25" thickBot="1">
      <c r="A6" s="169" t="s">
        <v>3</v>
      </c>
      <c r="B6" s="168" t="s">
        <v>4</v>
      </c>
      <c r="C6" s="167" t="s">
        <v>145</v>
      </c>
      <c r="AO6" s="224" t="s">
        <v>156</v>
      </c>
      <c r="AP6" s="247" t="s">
        <v>157</v>
      </c>
    </row>
    <row r="7" spans="1:42" ht="18.75">
      <c r="A7" s="17" t="s">
        <v>5</v>
      </c>
      <c r="B7" s="18" t="s">
        <v>6</v>
      </c>
      <c r="C7" s="19"/>
      <c r="AO7" s="225"/>
      <c r="AP7" s="207"/>
    </row>
    <row r="8" spans="1:42" ht="18.75">
      <c r="A8" s="20">
        <v>1</v>
      </c>
      <c r="B8" s="21" t="s">
        <v>7</v>
      </c>
      <c r="C8" s="166">
        <v>130000</v>
      </c>
      <c r="AO8" s="226">
        <v>130000</v>
      </c>
      <c r="AP8" s="208" t="s">
        <v>158</v>
      </c>
    </row>
    <row r="9" spans="1:42" ht="30.75">
      <c r="A9" s="20">
        <v>2</v>
      </c>
      <c r="B9" s="120" t="s">
        <v>109</v>
      </c>
      <c r="C9" s="194">
        <v>25112</v>
      </c>
      <c r="D9" s="179" t="s">
        <v>147</v>
      </c>
      <c r="AO9" s="227">
        <v>25112</v>
      </c>
      <c r="AP9" s="208" t="s">
        <v>158</v>
      </c>
    </row>
    <row r="10" spans="1:42" ht="23.25" customHeight="1">
      <c r="A10" s="22">
        <v>3</v>
      </c>
      <c r="B10" s="23" t="s">
        <v>8</v>
      </c>
      <c r="C10" s="135">
        <v>70000</v>
      </c>
      <c r="AO10" s="228">
        <v>70000</v>
      </c>
      <c r="AP10" s="208" t="s">
        <v>158</v>
      </c>
    </row>
    <row r="11" spans="1:42" ht="24.75" customHeight="1">
      <c r="A11" s="22">
        <v>4</v>
      </c>
      <c r="B11" s="23" t="s">
        <v>9</v>
      </c>
      <c r="C11" s="135">
        <v>1100</v>
      </c>
      <c r="G11" t="s">
        <v>129</v>
      </c>
      <c r="AO11" s="228">
        <v>1100</v>
      </c>
      <c r="AP11" s="208" t="s">
        <v>158</v>
      </c>
    </row>
    <row r="12" spans="1:42" ht="18.75">
      <c r="A12" s="25">
        <v>5</v>
      </c>
      <c r="B12" s="26" t="s">
        <v>10</v>
      </c>
      <c r="C12" s="135">
        <v>100</v>
      </c>
      <c r="AO12" s="228">
        <v>100</v>
      </c>
      <c r="AP12" s="208" t="s">
        <v>158</v>
      </c>
    </row>
    <row r="13" spans="1:42" ht="18.75">
      <c r="A13" s="27"/>
      <c r="B13" s="28" t="s">
        <v>11</v>
      </c>
      <c r="C13" s="104">
        <f>C8+C9+C10+C11+C12</f>
        <v>226312</v>
      </c>
      <c r="AO13" s="229">
        <f>AO8+AO9+AO10+AO11+AO12</f>
        <v>226312</v>
      </c>
      <c r="AP13" s="220" t="s">
        <v>158</v>
      </c>
    </row>
    <row r="14" spans="1:42" ht="18.75">
      <c r="A14" s="158" t="s">
        <v>12</v>
      </c>
      <c r="B14" s="159" t="s">
        <v>13</v>
      </c>
      <c r="C14" s="160"/>
      <c r="AO14" s="230"/>
      <c r="AP14" s="208" t="s">
        <v>158</v>
      </c>
    </row>
    <row r="15" spans="1:42" ht="32.25" customHeight="1">
      <c r="A15" s="161">
        <v>1001</v>
      </c>
      <c r="B15" s="162" t="s">
        <v>14</v>
      </c>
      <c r="C15" s="163">
        <v>38000</v>
      </c>
      <c r="D15" s="179" t="s">
        <v>143</v>
      </c>
      <c r="AO15" s="231">
        <v>38000</v>
      </c>
      <c r="AP15" s="208" t="s">
        <v>158</v>
      </c>
    </row>
    <row r="16" spans="1:42" ht="29.25" customHeight="1">
      <c r="A16" s="44">
        <v>2100</v>
      </c>
      <c r="B16" s="41" t="s">
        <v>15</v>
      </c>
      <c r="C16" s="192">
        <v>4000</v>
      </c>
      <c r="D16" s="180" t="s">
        <v>144</v>
      </c>
      <c r="E16" s="177"/>
      <c r="F16" s="177"/>
      <c r="G16" s="177"/>
      <c r="H16" s="177"/>
      <c r="I16" s="177"/>
      <c r="J16" s="177"/>
      <c r="K16" s="177"/>
      <c r="L16" s="177"/>
      <c r="M16" s="177"/>
      <c r="AO16" s="232">
        <v>4000</v>
      </c>
      <c r="AP16" s="208" t="s">
        <v>158</v>
      </c>
    </row>
    <row r="17" spans="1:42" ht="41.25" customHeight="1">
      <c r="A17" s="165" t="s">
        <v>16</v>
      </c>
      <c r="B17" s="162" t="s">
        <v>17</v>
      </c>
      <c r="C17" s="164">
        <v>8000</v>
      </c>
      <c r="D17" s="253" t="s">
        <v>137</v>
      </c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5"/>
      <c r="AO17" s="232">
        <v>8000</v>
      </c>
      <c r="AP17" s="208" t="s">
        <v>158</v>
      </c>
    </row>
    <row r="18" spans="1:42" ht="18.75">
      <c r="A18" s="37"/>
      <c r="B18" s="28" t="s">
        <v>18</v>
      </c>
      <c r="C18" s="104">
        <f>SUM(C15:C17)</f>
        <v>50000</v>
      </c>
      <c r="AO18" s="233">
        <f>SUM(AO15:AO17)</f>
        <v>50000</v>
      </c>
      <c r="AP18" s="209" t="s">
        <v>158</v>
      </c>
    </row>
    <row r="19" spans="1:42" ht="18.75">
      <c r="A19" s="22"/>
      <c r="B19" s="31"/>
      <c r="C19" s="106"/>
      <c r="AO19" s="234"/>
      <c r="AP19" s="210"/>
    </row>
    <row r="20" spans="1:42" ht="18.75">
      <c r="A20" s="38" t="s">
        <v>19</v>
      </c>
      <c r="B20" s="28" t="s">
        <v>20</v>
      </c>
      <c r="C20" s="136"/>
      <c r="AO20" s="235"/>
      <c r="AP20" s="211"/>
    </row>
    <row r="21" spans="1:42" ht="18.75">
      <c r="A21" s="39" t="s">
        <v>21</v>
      </c>
      <c r="B21" s="30" t="s">
        <v>22</v>
      </c>
      <c r="C21" s="106"/>
      <c r="AO21" s="236"/>
      <c r="AP21" s="210"/>
    </row>
    <row r="22" spans="1:42" ht="18.75">
      <c r="A22" s="40" t="s">
        <v>23</v>
      </c>
      <c r="B22" s="41" t="s">
        <v>24</v>
      </c>
      <c r="C22" s="101">
        <v>800</v>
      </c>
      <c r="AO22" s="237">
        <v>960</v>
      </c>
      <c r="AP22" s="212">
        <f>C22-AO22</f>
        <v>-160</v>
      </c>
    </row>
    <row r="23" spans="1:42" ht="18.75">
      <c r="A23" s="40" t="s">
        <v>25</v>
      </c>
      <c r="B23" s="41" t="s">
        <v>26</v>
      </c>
      <c r="C23" s="105">
        <v>960</v>
      </c>
      <c r="AO23" s="237">
        <v>960</v>
      </c>
      <c r="AP23" s="208" t="s">
        <v>158</v>
      </c>
    </row>
    <row r="24" spans="1:42" ht="18.75">
      <c r="A24" s="36" t="s">
        <v>27</v>
      </c>
      <c r="B24" s="34" t="s">
        <v>28</v>
      </c>
      <c r="C24" s="171">
        <v>960</v>
      </c>
      <c r="D24" s="172"/>
      <c r="E24" s="172"/>
      <c r="F24" s="172"/>
      <c r="G24" s="172"/>
      <c r="H24" s="172"/>
      <c r="AO24" s="237">
        <v>960</v>
      </c>
      <c r="AP24" s="208" t="s">
        <v>158</v>
      </c>
    </row>
    <row r="25" spans="1:42" ht="18.75">
      <c r="A25" s="36" t="s">
        <v>29</v>
      </c>
      <c r="B25" s="34" t="s">
        <v>30</v>
      </c>
      <c r="C25" s="171"/>
      <c r="D25" s="172"/>
      <c r="E25" s="172"/>
      <c r="F25" s="172"/>
      <c r="G25" s="172"/>
      <c r="H25" s="172"/>
      <c r="AO25" s="237"/>
      <c r="AP25" s="208"/>
    </row>
    <row r="26" spans="1:42" ht="18.75">
      <c r="A26" s="36" t="s">
        <v>31</v>
      </c>
      <c r="B26" s="34" t="s">
        <v>148</v>
      </c>
      <c r="C26" s="105">
        <v>960</v>
      </c>
      <c r="AO26" s="237">
        <v>0</v>
      </c>
      <c r="AP26" s="212">
        <f>C26-AO26</f>
        <v>960</v>
      </c>
    </row>
    <row r="27" spans="1:42" ht="18.75">
      <c r="A27" s="36" t="s">
        <v>33</v>
      </c>
      <c r="B27" s="34" t="s">
        <v>34</v>
      </c>
      <c r="C27" s="119">
        <v>960</v>
      </c>
      <c r="AO27" s="237">
        <v>900</v>
      </c>
      <c r="AP27" s="212">
        <f>C27-AO27</f>
        <v>60</v>
      </c>
    </row>
    <row r="28" spans="1:42" ht="18.75">
      <c r="A28" s="42">
        <v>602.1</v>
      </c>
      <c r="B28" s="43" t="s">
        <v>35</v>
      </c>
      <c r="C28" s="106"/>
      <c r="AO28" s="237"/>
      <c r="AP28" s="208"/>
    </row>
    <row r="29" spans="1:42" ht="60.75" customHeight="1">
      <c r="A29" s="40">
        <v>1007</v>
      </c>
      <c r="B29" s="41" t="s">
        <v>36</v>
      </c>
      <c r="C29" s="192">
        <v>700</v>
      </c>
      <c r="D29" s="179" t="s">
        <v>135</v>
      </c>
      <c r="E29" s="174"/>
      <c r="F29" s="174"/>
      <c r="G29" s="174"/>
      <c r="H29" s="174"/>
      <c r="I29" s="174"/>
      <c r="J29" s="173"/>
      <c r="K29" s="173"/>
      <c r="L29" s="173"/>
      <c r="M29" s="35"/>
      <c r="AO29" s="237">
        <v>500</v>
      </c>
      <c r="AP29" s="212">
        <f>C29-AO29</f>
        <v>200</v>
      </c>
    </row>
    <row r="30" spans="1:42" ht="18.75">
      <c r="A30" s="40">
        <v>1010</v>
      </c>
      <c r="B30" s="41" t="s">
        <v>37</v>
      </c>
      <c r="C30" s="193"/>
      <c r="E30" s="175"/>
      <c r="F30" s="175"/>
      <c r="G30" s="175"/>
      <c r="H30" s="175"/>
      <c r="I30" s="175"/>
      <c r="AO30" s="237"/>
      <c r="AP30" s="208"/>
    </row>
    <row r="31" spans="1:42" ht="79.5" customHeight="1">
      <c r="A31" s="44">
        <v>1099</v>
      </c>
      <c r="B31" s="199" t="s">
        <v>38</v>
      </c>
      <c r="C31" s="192">
        <v>6000</v>
      </c>
      <c r="D31" s="178" t="s">
        <v>136</v>
      </c>
      <c r="E31" s="176"/>
      <c r="F31" s="176"/>
      <c r="G31" s="176"/>
      <c r="H31" s="176"/>
      <c r="I31" s="175"/>
      <c r="AO31" s="237">
        <v>2330</v>
      </c>
      <c r="AP31" s="212">
        <f>C31-AO31</f>
        <v>3670</v>
      </c>
    </row>
    <row r="32" spans="1:42" ht="18.75">
      <c r="A32" s="46">
        <v>602.20000000000005</v>
      </c>
      <c r="B32" s="47" t="s">
        <v>39</v>
      </c>
      <c r="C32" s="171"/>
      <c r="D32" s="35"/>
      <c r="E32" s="176"/>
      <c r="F32" s="176"/>
      <c r="G32" s="176"/>
      <c r="H32" s="176"/>
      <c r="I32" s="176"/>
      <c r="AO32" s="237"/>
      <c r="AP32" s="208"/>
    </row>
    <row r="33" spans="1:42" ht="18.75">
      <c r="A33" s="48">
        <v>2001</v>
      </c>
      <c r="B33" s="49" t="s">
        <v>40</v>
      </c>
      <c r="C33" s="192">
        <v>1200</v>
      </c>
      <c r="E33" s="175"/>
      <c r="F33" s="175"/>
      <c r="G33" s="175"/>
      <c r="H33" s="175"/>
      <c r="I33" s="175"/>
      <c r="AO33" s="232">
        <v>1200</v>
      </c>
      <c r="AP33" s="208" t="s">
        <v>158</v>
      </c>
    </row>
    <row r="34" spans="1:42" ht="18.75">
      <c r="A34" s="33">
        <v>2002</v>
      </c>
      <c r="B34" s="50" t="s">
        <v>41</v>
      </c>
      <c r="C34" s="171">
        <v>400</v>
      </c>
      <c r="AO34" s="231">
        <v>400</v>
      </c>
      <c r="AP34" s="208" t="s">
        <v>158</v>
      </c>
    </row>
    <row r="35" spans="1:42" ht="18.75">
      <c r="A35" s="33">
        <v>2003</v>
      </c>
      <c r="B35" s="170" t="s">
        <v>42</v>
      </c>
      <c r="C35" s="171"/>
      <c r="AO35" s="231"/>
      <c r="AP35" s="208"/>
    </row>
    <row r="36" spans="1:42" ht="18.75">
      <c r="A36" s="22"/>
      <c r="B36" s="51" t="s">
        <v>43</v>
      </c>
      <c r="C36" s="171">
        <v>200</v>
      </c>
      <c r="AO36" s="231">
        <v>200</v>
      </c>
      <c r="AP36" s="208" t="s">
        <v>158</v>
      </c>
    </row>
    <row r="37" spans="1:42" ht="18.75">
      <c r="A37" s="52"/>
      <c r="B37" s="53" t="s">
        <v>44</v>
      </c>
      <c r="C37" s="192">
        <v>200</v>
      </c>
      <c r="AO37" s="232">
        <v>200</v>
      </c>
      <c r="AP37" s="208" t="s">
        <v>158</v>
      </c>
    </row>
    <row r="38" spans="1:42" ht="18.75">
      <c r="A38" s="52">
        <v>2004</v>
      </c>
      <c r="B38" s="53" t="s">
        <v>45</v>
      </c>
      <c r="C38" s="192">
        <v>300</v>
      </c>
      <c r="AO38" s="232">
        <v>300</v>
      </c>
      <c r="AP38" s="208" t="s">
        <v>158</v>
      </c>
    </row>
    <row r="39" spans="1:42" ht="18.75">
      <c r="A39" s="52">
        <v>2005</v>
      </c>
      <c r="B39" s="53" t="s">
        <v>46</v>
      </c>
      <c r="C39" s="171"/>
      <c r="AO39" s="231"/>
      <c r="AP39" s="208"/>
    </row>
    <row r="40" spans="1:42" ht="18.75">
      <c r="A40" s="52">
        <v>2007</v>
      </c>
      <c r="B40" s="31" t="s">
        <v>47</v>
      </c>
      <c r="C40" s="171">
        <v>150</v>
      </c>
      <c r="AO40" s="231">
        <v>150</v>
      </c>
      <c r="AP40" s="208" t="s">
        <v>158</v>
      </c>
    </row>
    <row r="41" spans="1:42" ht="31.5" customHeight="1">
      <c r="A41" s="52">
        <v>2008</v>
      </c>
      <c r="B41" s="31" t="s">
        <v>48</v>
      </c>
      <c r="C41" s="171">
        <v>2500</v>
      </c>
      <c r="D41" s="178" t="s">
        <v>149</v>
      </c>
      <c r="E41" s="35"/>
      <c r="F41" s="35"/>
      <c r="G41" s="35"/>
      <c r="H41" s="35"/>
      <c r="I41" s="35"/>
      <c r="AO41" s="231">
        <v>2500</v>
      </c>
      <c r="AP41" s="208" t="s">
        <v>158</v>
      </c>
    </row>
    <row r="42" spans="1:42" ht="18.75">
      <c r="A42" s="52">
        <v>2009</v>
      </c>
      <c r="B42" s="53" t="s">
        <v>49</v>
      </c>
      <c r="C42" s="171"/>
      <c r="AO42" s="237"/>
      <c r="AP42" s="208"/>
    </row>
    <row r="43" spans="1:42" ht="18.75">
      <c r="A43" s="54">
        <v>2010</v>
      </c>
      <c r="B43" s="55" t="s">
        <v>50</v>
      </c>
      <c r="C43" s="171"/>
      <c r="AO43" s="237"/>
      <c r="AP43" s="208"/>
    </row>
    <row r="44" spans="1:42" ht="18.75">
      <c r="A44" s="54">
        <v>2011</v>
      </c>
      <c r="B44" s="55" t="s">
        <v>51</v>
      </c>
      <c r="C44" s="171">
        <v>100</v>
      </c>
      <c r="AO44" s="237">
        <v>0</v>
      </c>
      <c r="AP44" s="212">
        <f>C44-AO44</f>
        <v>100</v>
      </c>
    </row>
    <row r="45" spans="1:42" ht="18.75">
      <c r="A45" s="56">
        <v>2099</v>
      </c>
      <c r="B45" s="34" t="s">
        <v>118</v>
      </c>
      <c r="C45" s="192">
        <v>3000</v>
      </c>
      <c r="AO45" s="237">
        <v>300</v>
      </c>
      <c r="AP45" s="212">
        <f>C45-AO45</f>
        <v>2700</v>
      </c>
    </row>
    <row r="46" spans="1:42" ht="18.75">
      <c r="A46" s="56">
        <v>6870</v>
      </c>
      <c r="B46" s="34" t="s">
        <v>123</v>
      </c>
      <c r="C46" s="192">
        <v>4530</v>
      </c>
      <c r="AO46" s="237">
        <v>0</v>
      </c>
      <c r="AP46" s="213">
        <v>4530</v>
      </c>
    </row>
    <row r="47" spans="1:42" ht="18.75">
      <c r="A47" s="59">
        <v>602.29999999999995</v>
      </c>
      <c r="B47" s="60" t="s">
        <v>52</v>
      </c>
      <c r="C47" s="171"/>
      <c r="AO47" s="237"/>
      <c r="AP47" s="208"/>
    </row>
    <row r="48" spans="1:42" ht="30.75">
      <c r="A48" s="61">
        <v>3100</v>
      </c>
      <c r="B48" s="49" t="s">
        <v>53</v>
      </c>
      <c r="C48" s="192">
        <v>960</v>
      </c>
      <c r="D48" s="178" t="s">
        <v>130</v>
      </c>
      <c r="E48" s="35"/>
      <c r="AO48" s="237">
        <v>800</v>
      </c>
      <c r="AP48" s="212">
        <f>C48-AO48</f>
        <v>160</v>
      </c>
    </row>
    <row r="49" spans="1:42" ht="27.75" customHeight="1">
      <c r="A49" s="61">
        <v>3200</v>
      </c>
      <c r="B49" s="62" t="s">
        <v>54</v>
      </c>
      <c r="C49" s="171">
        <v>200</v>
      </c>
      <c r="AO49" s="237">
        <v>100</v>
      </c>
      <c r="AP49" s="212">
        <f>C49-AO49</f>
        <v>100</v>
      </c>
    </row>
    <row r="50" spans="1:42" ht="18.75">
      <c r="A50" s="63">
        <v>3300</v>
      </c>
      <c r="B50" s="51" t="s">
        <v>55</v>
      </c>
      <c r="C50" s="171">
        <v>150</v>
      </c>
      <c r="AO50" s="237">
        <v>100</v>
      </c>
      <c r="AP50" s="212">
        <f>C50-AO50</f>
        <v>50</v>
      </c>
    </row>
    <row r="51" spans="1:42" ht="30.75" customHeight="1">
      <c r="A51" s="63">
        <v>3400</v>
      </c>
      <c r="B51" s="62" t="s">
        <v>56</v>
      </c>
      <c r="C51" s="171">
        <v>200</v>
      </c>
      <c r="AO51" s="237">
        <v>100</v>
      </c>
      <c r="AP51" s="212">
        <f>C51-AO51</f>
        <v>100</v>
      </c>
    </row>
    <row r="52" spans="1:42" ht="20.25" customHeight="1">
      <c r="A52" s="64">
        <v>602.4</v>
      </c>
      <c r="B52" s="65" t="s">
        <v>114</v>
      </c>
      <c r="C52" s="171"/>
      <c r="AO52" s="237"/>
      <c r="AP52" s="208"/>
    </row>
    <row r="53" spans="1:42" ht="30.75" customHeight="1">
      <c r="A53" s="63">
        <v>4000</v>
      </c>
      <c r="B53" s="62" t="s">
        <v>57</v>
      </c>
      <c r="C53" s="171">
        <v>1500</v>
      </c>
      <c r="D53" s="178" t="s">
        <v>124</v>
      </c>
      <c r="AO53" s="238">
        <v>2000</v>
      </c>
      <c r="AP53" s="208" t="s">
        <v>158</v>
      </c>
    </row>
    <row r="54" spans="1:42" ht="22.5" customHeight="1">
      <c r="A54" s="63">
        <v>4200</v>
      </c>
      <c r="B54" s="62" t="s">
        <v>58</v>
      </c>
      <c r="C54" s="171">
        <v>3500</v>
      </c>
      <c r="AO54" s="238">
        <v>500</v>
      </c>
      <c r="AP54" s="212">
        <f>C54-AO54</f>
        <v>3000</v>
      </c>
    </row>
    <row r="55" spans="1:42" ht="24" customHeight="1">
      <c r="A55" s="39">
        <v>602.5</v>
      </c>
      <c r="B55" s="65" t="s">
        <v>59</v>
      </c>
      <c r="C55" s="171"/>
      <c r="AO55" s="237"/>
      <c r="AP55" s="208"/>
    </row>
    <row r="56" spans="1:42" ht="18.75">
      <c r="A56" s="63">
        <v>5200</v>
      </c>
      <c r="B56" s="26" t="s">
        <v>60</v>
      </c>
      <c r="C56" s="171">
        <v>960</v>
      </c>
      <c r="AO56" s="237">
        <v>800</v>
      </c>
      <c r="AP56" s="212">
        <f>C56-AO56</f>
        <v>160</v>
      </c>
    </row>
    <row r="57" spans="1:42" ht="18.75">
      <c r="A57" s="63">
        <v>5500</v>
      </c>
      <c r="B57" s="26" t="s">
        <v>61</v>
      </c>
      <c r="C57" s="171">
        <v>100</v>
      </c>
      <c r="AO57" s="237"/>
      <c r="AP57" s="208">
        <v>100</v>
      </c>
    </row>
    <row r="58" spans="1:42" ht="18.75">
      <c r="A58" s="63">
        <v>5800</v>
      </c>
      <c r="B58" s="26" t="s">
        <v>62</v>
      </c>
      <c r="C58" s="171">
        <v>960</v>
      </c>
      <c r="AO58" s="237">
        <v>800</v>
      </c>
      <c r="AP58" s="212">
        <f>C58-AO58</f>
        <v>160</v>
      </c>
    </row>
    <row r="59" spans="1:42" ht="18.75">
      <c r="A59" s="66">
        <v>602.6</v>
      </c>
      <c r="B59" s="67" t="s">
        <v>63</v>
      </c>
      <c r="C59" s="171"/>
      <c r="AO59" s="237"/>
      <c r="AP59" s="208"/>
    </row>
    <row r="60" spans="1:42" ht="40.5" customHeight="1">
      <c r="A60" s="68">
        <v>6100</v>
      </c>
      <c r="B60" s="69" t="s">
        <v>64</v>
      </c>
      <c r="C60" s="171">
        <v>1500</v>
      </c>
      <c r="D60" s="178" t="s">
        <v>153</v>
      </c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O60" s="231">
        <v>1500</v>
      </c>
      <c r="AP60" s="208" t="s">
        <v>158</v>
      </c>
    </row>
    <row r="61" spans="1:42" ht="18.75">
      <c r="A61" s="68">
        <v>6400</v>
      </c>
      <c r="B61" s="69" t="s">
        <v>65</v>
      </c>
      <c r="C61" s="171"/>
      <c r="AO61" s="231"/>
      <c r="AP61" s="208"/>
    </row>
    <row r="62" spans="1:42" ht="30.75">
      <c r="A62" s="68">
        <v>6900</v>
      </c>
      <c r="B62" s="69" t="s">
        <v>66</v>
      </c>
      <c r="C62" s="171">
        <v>800</v>
      </c>
      <c r="D62" s="186" t="s">
        <v>154</v>
      </c>
      <c r="AO62" s="231">
        <v>0</v>
      </c>
      <c r="AP62" s="208" t="s">
        <v>158</v>
      </c>
    </row>
    <row r="63" spans="1:42" ht="18.75">
      <c r="A63" s="66">
        <v>602.70000000000005</v>
      </c>
      <c r="B63" s="124" t="s">
        <v>113</v>
      </c>
      <c r="C63" s="171"/>
      <c r="AO63" s="231"/>
      <c r="AP63" s="208"/>
    </row>
    <row r="64" spans="1:42" ht="18.75">
      <c r="A64" s="68">
        <v>7500</v>
      </c>
      <c r="B64" s="69" t="s">
        <v>67</v>
      </c>
      <c r="C64" s="171"/>
      <c r="AO64" s="231"/>
      <c r="AP64" s="208"/>
    </row>
    <row r="65" spans="1:42" ht="18.75">
      <c r="A65" s="68">
        <v>7900</v>
      </c>
      <c r="B65" s="69" t="s">
        <v>68</v>
      </c>
      <c r="C65" s="101"/>
      <c r="AO65" s="231"/>
      <c r="AP65" s="208"/>
    </row>
    <row r="66" spans="1:42" ht="18.75">
      <c r="A66" s="66">
        <v>602.79999999999995</v>
      </c>
      <c r="B66" s="69" t="s">
        <v>69</v>
      </c>
      <c r="C66" s="101"/>
      <c r="AO66" s="231"/>
      <c r="AP66" s="208"/>
    </row>
    <row r="67" spans="1:42" ht="18.75">
      <c r="A67" s="68">
        <v>8100</v>
      </c>
      <c r="B67" s="69" t="s">
        <v>70</v>
      </c>
      <c r="C67" s="101"/>
      <c r="AO67" s="231"/>
      <c r="AP67" s="208"/>
    </row>
    <row r="68" spans="1:42" ht="18.75">
      <c r="A68" s="66">
        <v>602.9</v>
      </c>
      <c r="B68" s="67" t="s">
        <v>112</v>
      </c>
      <c r="C68" s="101"/>
      <c r="AO68" s="231"/>
      <c r="AP68" s="208"/>
    </row>
    <row r="69" spans="1:42" ht="18.75">
      <c r="A69" s="68">
        <v>9001</v>
      </c>
      <c r="B69" s="69" t="s">
        <v>71</v>
      </c>
      <c r="C69" s="103">
        <v>250</v>
      </c>
      <c r="AO69" s="232">
        <v>250</v>
      </c>
      <c r="AP69" s="208" t="s">
        <v>158</v>
      </c>
    </row>
    <row r="70" spans="1:42" ht="18.75">
      <c r="A70" s="68">
        <v>9002</v>
      </c>
      <c r="B70" s="69" t="s">
        <v>72</v>
      </c>
      <c r="C70" s="102"/>
      <c r="AO70" s="239"/>
      <c r="AP70" s="208"/>
    </row>
    <row r="71" spans="1:42" ht="18.75">
      <c r="A71" s="68">
        <v>9003</v>
      </c>
      <c r="B71" s="69" t="s">
        <v>73</v>
      </c>
      <c r="C71" s="103">
        <v>100</v>
      </c>
      <c r="AO71" s="232">
        <v>100</v>
      </c>
      <c r="AP71" s="208" t="s">
        <v>158</v>
      </c>
    </row>
    <row r="72" spans="1:42" ht="18.75">
      <c r="A72" s="68">
        <v>9005</v>
      </c>
      <c r="B72" s="69" t="s">
        <v>74</v>
      </c>
      <c r="C72" s="101">
        <v>800</v>
      </c>
      <c r="AO72" s="231">
        <v>800</v>
      </c>
      <c r="AP72" s="208" t="s">
        <v>158</v>
      </c>
    </row>
    <row r="73" spans="1:42" ht="18.75">
      <c r="A73" s="68">
        <v>9007</v>
      </c>
      <c r="B73" s="69" t="s">
        <v>75</v>
      </c>
      <c r="C73" s="101">
        <v>200</v>
      </c>
      <c r="AO73" s="231">
        <v>100</v>
      </c>
      <c r="AP73" s="208" t="s">
        <v>158</v>
      </c>
    </row>
    <row r="74" spans="1:42" ht="18.75">
      <c r="A74" s="68">
        <v>9008</v>
      </c>
      <c r="B74" s="69" t="s">
        <v>76</v>
      </c>
      <c r="C74" s="101">
        <v>20</v>
      </c>
      <c r="AO74" s="231">
        <v>20</v>
      </c>
      <c r="AP74" s="208" t="s">
        <v>158</v>
      </c>
    </row>
    <row r="75" spans="1:42" ht="18.75">
      <c r="A75" s="70"/>
      <c r="B75" s="70"/>
      <c r="C75" s="101"/>
      <c r="AO75" s="230"/>
      <c r="AP75" s="208"/>
    </row>
    <row r="76" spans="1:42" ht="36" customHeight="1">
      <c r="A76" s="130" t="s">
        <v>77</v>
      </c>
      <c r="B76" s="203" t="s">
        <v>78</v>
      </c>
      <c r="C76" s="126"/>
      <c r="AO76" s="240"/>
      <c r="AP76" s="214"/>
    </row>
    <row r="77" spans="1:42" ht="6.75" customHeight="1">
      <c r="A77" s="33"/>
      <c r="B77" s="34"/>
      <c r="C77" s="103"/>
      <c r="AO77" s="234"/>
      <c r="AP77" s="210"/>
    </row>
    <row r="78" spans="1:42" ht="18.75">
      <c r="A78" s="27"/>
      <c r="B78" s="28" t="s">
        <v>18</v>
      </c>
      <c r="C78" s="148">
        <f>C22+C23+C24+C26+C27+C29+C31+C33+C34+C36+C37+C38+C40+C41+C44+C45+C46+C48+C49+C50+C51+C53+C54+C56+C57+C58+C60+C62+C69+C71+C72+C73+C74</f>
        <v>36120</v>
      </c>
      <c r="D78" s="96"/>
      <c r="AO78" s="241">
        <f>AO22+AO23+AO24+AO26+AO27+AO29+AO31+AO32+AO33+AO34+AO36+AO37+AO38+AO40+AO41+AO45+AO46+AO44+AO48+AO49+AO50+AO51+AO53+AO54+AO56+AO58+AO60+AO62+AO69+AO71+AO72+AO73+AO74</f>
        <v>19830</v>
      </c>
      <c r="AP78" s="215">
        <f>C78-AO78</f>
        <v>16290</v>
      </c>
    </row>
    <row r="79" spans="1:42" ht="18.75">
      <c r="A79" s="71" t="s">
        <v>79</v>
      </c>
      <c r="B79" s="125" t="s">
        <v>117</v>
      </c>
      <c r="C79" s="107"/>
      <c r="AO79" s="234"/>
      <c r="AP79" s="210"/>
    </row>
    <row r="80" spans="1:42" ht="48.75" customHeight="1">
      <c r="A80" s="44">
        <v>1099</v>
      </c>
      <c r="B80" s="62" t="s">
        <v>110</v>
      </c>
      <c r="C80" s="121">
        <v>0</v>
      </c>
      <c r="AO80" s="237">
        <v>0</v>
      </c>
      <c r="AP80" s="208"/>
    </row>
    <row r="81" spans="1:44" ht="55.5" customHeight="1">
      <c r="A81" s="44">
        <v>1099</v>
      </c>
      <c r="B81" s="191" t="s">
        <v>111</v>
      </c>
      <c r="C81" s="171">
        <v>6607</v>
      </c>
      <c r="D81" s="185" t="s">
        <v>146</v>
      </c>
      <c r="E81" s="177"/>
      <c r="F81" s="177"/>
      <c r="G81" s="177"/>
      <c r="AO81" s="238">
        <v>6607</v>
      </c>
      <c r="AP81" s="208" t="s">
        <v>158</v>
      </c>
    </row>
    <row r="82" spans="1:44" ht="18.75">
      <c r="A82" s="27"/>
      <c r="B82" s="28" t="s">
        <v>80</v>
      </c>
      <c r="C82" s="122">
        <f>SUM(C80:C81)</f>
        <v>6607</v>
      </c>
      <c r="AO82" s="242">
        <v>6607</v>
      </c>
      <c r="AP82" s="216">
        <v>6607</v>
      </c>
    </row>
    <row r="83" spans="1:44" ht="18.75">
      <c r="A83" s="73"/>
      <c r="B83" s="74" t="s">
        <v>81</v>
      </c>
      <c r="C83" s="108">
        <f>C18+C78+C82</f>
        <v>92727</v>
      </c>
      <c r="D83" s="96"/>
      <c r="AO83" s="243">
        <f>AO18+AO78+AO82</f>
        <v>76437</v>
      </c>
      <c r="AP83" s="217">
        <f>C83-AO83</f>
        <v>16290</v>
      </c>
    </row>
    <row r="84" spans="1:44" ht="18.75">
      <c r="A84" s="147"/>
      <c r="B84" s="78"/>
      <c r="C84" s="109"/>
      <c r="AO84" s="236"/>
      <c r="AP84" s="210"/>
    </row>
    <row r="85" spans="1:44" ht="18.75">
      <c r="A85" s="80" t="s">
        <v>82</v>
      </c>
      <c r="B85" s="81" t="s">
        <v>83</v>
      </c>
      <c r="C85" s="107"/>
      <c r="AO85" s="244"/>
      <c r="AP85" s="218"/>
    </row>
    <row r="86" spans="1:44" ht="29.25" customHeight="1">
      <c r="A86" s="82">
        <v>214</v>
      </c>
      <c r="B86" s="83" t="s">
        <v>84</v>
      </c>
      <c r="C86" s="101">
        <v>960</v>
      </c>
      <c r="D86" s="178" t="s">
        <v>134</v>
      </c>
      <c r="AO86" s="237">
        <v>960</v>
      </c>
      <c r="AP86" s="208" t="s">
        <v>158</v>
      </c>
    </row>
    <row r="87" spans="1:44" ht="28.5" customHeight="1">
      <c r="A87" s="82">
        <v>214</v>
      </c>
      <c r="B87" s="83" t="s">
        <v>103</v>
      </c>
      <c r="C87" s="101">
        <v>960</v>
      </c>
      <c r="AO87" s="237">
        <v>960</v>
      </c>
      <c r="AP87" s="208" t="s">
        <v>158</v>
      </c>
    </row>
    <row r="88" spans="1:44" s="172" customFormat="1" ht="42" customHeight="1">
      <c r="A88" s="195">
        <v>214</v>
      </c>
      <c r="B88" s="196" t="s">
        <v>131</v>
      </c>
      <c r="C88" s="171">
        <v>60</v>
      </c>
      <c r="AO88" s="237">
        <v>60</v>
      </c>
      <c r="AP88" s="208" t="s">
        <v>158</v>
      </c>
    </row>
    <row r="89" spans="1:44" ht="24.75" customHeight="1">
      <c r="A89" s="246">
        <v>112</v>
      </c>
      <c r="B89" s="246" t="s">
        <v>162</v>
      </c>
      <c r="AO89" s="238">
        <v>2000</v>
      </c>
      <c r="AP89" s="208"/>
    </row>
    <row r="90" spans="1:44" ht="42" customHeight="1">
      <c r="A90" s="127" t="s">
        <v>96</v>
      </c>
      <c r="B90" s="128" t="s">
        <v>97</v>
      </c>
      <c r="C90" s="129"/>
      <c r="D90" s="188"/>
      <c r="AO90" s="245"/>
      <c r="AP90" s="214"/>
    </row>
    <row r="91" spans="1:44" ht="42.75" hidden="1" customHeight="1">
      <c r="A91" s="149" t="s">
        <v>16</v>
      </c>
      <c r="B91" s="150"/>
      <c r="C91" s="109"/>
      <c r="AO91" s="237"/>
      <c r="AP91" s="208"/>
    </row>
    <row r="92" spans="1:44" ht="42.75" customHeight="1">
      <c r="A92" s="264"/>
      <c r="B92" s="200" t="s">
        <v>127</v>
      </c>
      <c r="C92" s="201">
        <v>7000</v>
      </c>
      <c r="D92" s="202" t="s">
        <v>139</v>
      </c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  <c r="AA92" s="202"/>
      <c r="AB92" s="202"/>
      <c r="AC92" s="202"/>
      <c r="AD92" s="202"/>
      <c r="AE92" s="202"/>
      <c r="AF92" s="202"/>
      <c r="AG92" s="202"/>
      <c r="AH92" s="202"/>
      <c r="AI92" s="202"/>
      <c r="AJ92" s="202"/>
      <c r="AK92" s="202"/>
      <c r="AL92" s="202"/>
      <c r="AM92" s="202"/>
      <c r="AN92" s="202"/>
      <c r="AO92" s="261">
        <v>6080</v>
      </c>
      <c r="AP92" s="258">
        <v>17920</v>
      </c>
      <c r="AR92" s="96"/>
    </row>
    <row r="93" spans="1:44" ht="42" customHeight="1">
      <c r="A93" s="265"/>
      <c r="B93" s="200" t="s">
        <v>126</v>
      </c>
      <c r="C93" s="201">
        <v>7000</v>
      </c>
      <c r="D93" s="202" t="s">
        <v>140</v>
      </c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02"/>
      <c r="AK93" s="202"/>
      <c r="AL93" s="202"/>
      <c r="AM93" s="202"/>
      <c r="AN93" s="202"/>
      <c r="AO93" s="262"/>
      <c r="AP93" s="259"/>
      <c r="AR93" s="96"/>
    </row>
    <row r="94" spans="1:44" ht="45.75" customHeight="1">
      <c r="A94" s="265"/>
      <c r="B94" s="200" t="s">
        <v>125</v>
      </c>
      <c r="C94" s="201">
        <v>8000</v>
      </c>
      <c r="D94" s="202" t="s">
        <v>141</v>
      </c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2"/>
      <c r="X94" s="202"/>
      <c r="Y94" s="202"/>
      <c r="Z94" s="202"/>
      <c r="AA94" s="202"/>
      <c r="AB94" s="202"/>
      <c r="AC94" s="202"/>
      <c r="AD94" s="202"/>
      <c r="AE94" s="202"/>
      <c r="AF94" s="202"/>
      <c r="AG94" s="202"/>
      <c r="AH94" s="202"/>
      <c r="AI94" s="202"/>
      <c r="AJ94" s="202"/>
      <c r="AK94" s="202"/>
      <c r="AL94" s="202"/>
      <c r="AM94" s="202"/>
      <c r="AN94" s="202"/>
      <c r="AO94" s="262"/>
      <c r="AP94" s="260"/>
    </row>
    <row r="95" spans="1:44" ht="45.75" customHeight="1">
      <c r="A95" s="266"/>
      <c r="B95" s="200" t="s">
        <v>128</v>
      </c>
      <c r="C95" s="163">
        <v>3000</v>
      </c>
      <c r="D95" s="223" t="s">
        <v>139</v>
      </c>
      <c r="E95" s="223"/>
      <c r="F95" s="223"/>
      <c r="G95" s="223"/>
      <c r="H95" s="223"/>
      <c r="I95" s="223"/>
      <c r="J95" s="223"/>
      <c r="K95" s="223"/>
      <c r="L95" s="223"/>
      <c r="M95" s="223"/>
      <c r="N95" s="223"/>
      <c r="O95" s="223"/>
      <c r="P95" s="223"/>
      <c r="Q95" s="223"/>
      <c r="R95" s="223"/>
      <c r="S95" s="223"/>
      <c r="T95" s="223"/>
      <c r="U95" s="223"/>
      <c r="V95" s="223"/>
      <c r="W95" s="223"/>
      <c r="X95" s="223"/>
      <c r="Y95" s="223"/>
      <c r="Z95" s="223"/>
      <c r="AA95" s="223"/>
      <c r="AB95" s="223"/>
      <c r="AC95" s="223"/>
      <c r="AD95" s="223"/>
      <c r="AE95" s="223"/>
      <c r="AF95" s="223"/>
      <c r="AG95" s="223"/>
      <c r="AH95" s="223"/>
      <c r="AI95" s="223"/>
      <c r="AJ95" s="223"/>
      <c r="AK95" s="223"/>
      <c r="AL95" s="223"/>
      <c r="AM95" s="223"/>
      <c r="AN95" s="223"/>
      <c r="AO95" s="263"/>
      <c r="AP95" s="208" t="s">
        <v>158</v>
      </c>
    </row>
    <row r="96" spans="1:44" ht="45.75" hidden="1" customHeight="1">
      <c r="A96" s="82"/>
      <c r="B96" s="83"/>
      <c r="C96" s="101">
        <v>6000</v>
      </c>
      <c r="D96" s="184" t="s">
        <v>139</v>
      </c>
      <c r="AO96" s="248">
        <v>0</v>
      </c>
      <c r="AP96" s="208" t="s">
        <v>158</v>
      </c>
    </row>
    <row r="97" spans="1:42" ht="102.75" customHeight="1">
      <c r="A97" s="82"/>
      <c r="B97" s="83" t="s">
        <v>133</v>
      </c>
      <c r="C97" s="101">
        <v>960</v>
      </c>
      <c r="D97" s="183" t="s">
        <v>138</v>
      </c>
      <c r="AO97" s="237">
        <v>960</v>
      </c>
      <c r="AP97" s="208" t="s">
        <v>158</v>
      </c>
    </row>
    <row r="98" spans="1:42" ht="66.75" customHeight="1">
      <c r="A98" s="82"/>
      <c r="B98" s="83" t="s">
        <v>132</v>
      </c>
      <c r="C98" s="101">
        <v>960</v>
      </c>
      <c r="AO98" s="237">
        <v>960</v>
      </c>
      <c r="AP98" s="208" t="s">
        <v>158</v>
      </c>
    </row>
    <row r="99" spans="1:42" s="35" customFormat="1" ht="51" customHeight="1">
      <c r="A99" s="149" t="s">
        <v>155</v>
      </c>
      <c r="B99" s="181" t="s">
        <v>142</v>
      </c>
      <c r="C99" s="197">
        <v>3000</v>
      </c>
      <c r="D99" s="182" t="s">
        <v>150</v>
      </c>
      <c r="AO99" s="238">
        <v>3000</v>
      </c>
      <c r="AP99" s="208" t="s">
        <v>158</v>
      </c>
    </row>
    <row r="100" spans="1:42" ht="31.5" customHeight="1">
      <c r="A100" s="149"/>
      <c r="B100" s="187" t="s">
        <v>152</v>
      </c>
      <c r="C100" s="198">
        <v>95685</v>
      </c>
      <c r="D100" s="189" t="s">
        <v>151</v>
      </c>
      <c r="AO100" s="237">
        <v>0</v>
      </c>
      <c r="AP100" s="213">
        <v>95685</v>
      </c>
    </row>
    <row r="101" spans="1:42" ht="18.75">
      <c r="A101" s="94"/>
      <c r="B101" s="95" t="s">
        <v>100</v>
      </c>
      <c r="C101" s="114">
        <f>C86+C87+C92+C93+C94+C95+C96+C97+C98+C88+C99+C100</f>
        <v>133585</v>
      </c>
      <c r="D101" s="190"/>
      <c r="AO101" s="204">
        <f>AO86+AO87+AO88+AO89+AO92+AO97+AO98+AO99+AO100</f>
        <v>14980</v>
      </c>
      <c r="AP101" s="215">
        <f>C101-AO101</f>
        <v>118605</v>
      </c>
    </row>
    <row r="102" spans="1:42" ht="21">
      <c r="A102" s="94"/>
      <c r="B102" s="95" t="s">
        <v>101</v>
      </c>
      <c r="C102" s="114">
        <f>C101+C83</f>
        <v>226312</v>
      </c>
      <c r="D102" s="96"/>
      <c r="AO102" s="205">
        <f>AO83+AO101</f>
        <v>91417</v>
      </c>
      <c r="AP102" s="219">
        <f>C102-AO102</f>
        <v>134895</v>
      </c>
    </row>
    <row r="103" spans="1:42" ht="19.5" thickBot="1">
      <c r="A103" s="249"/>
      <c r="B103" s="250" t="s">
        <v>102</v>
      </c>
      <c r="C103" s="114">
        <v>0</v>
      </c>
      <c r="AO103" s="206">
        <v>134895</v>
      </c>
      <c r="AP103" s="210"/>
    </row>
    <row r="104" spans="1:42" ht="19.5" thickBot="1">
      <c r="A104" s="252"/>
      <c r="B104" s="251" t="s">
        <v>161</v>
      </c>
      <c r="D104" s="96"/>
      <c r="AO104" s="221">
        <f>AO102+AO103</f>
        <v>226312</v>
      </c>
      <c r="AP104" s="222"/>
    </row>
  </sheetData>
  <mergeCells count="5">
    <mergeCell ref="D17:AD17"/>
    <mergeCell ref="AO5:AP5"/>
    <mergeCell ref="AP92:AP94"/>
    <mergeCell ref="AO92:AO95"/>
    <mergeCell ref="A92:A95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16" sqref="G16"/>
    </sheetView>
  </sheetViews>
  <sheetFormatPr defaultRowHeight="15"/>
  <cols>
    <col min="5" max="40" width="9.140625" customWidth="1"/>
    <col min="42" max="42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Buxheti i propozuar 2020</vt:lpstr>
      <vt:lpstr>Buxheti i miratuar</vt:lpstr>
      <vt:lpstr>Buxheti 2021</vt:lpstr>
      <vt:lpstr>Buxheti i Miratuar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inastefa_2</cp:lastModifiedBy>
  <cp:lastPrinted>2021-01-27T10:26:40Z</cp:lastPrinted>
  <dcterms:created xsi:type="dcterms:W3CDTF">2019-10-10T10:16:18Z</dcterms:created>
  <dcterms:modified xsi:type="dcterms:W3CDTF">2021-01-28T13:20:02Z</dcterms:modified>
</cp:coreProperties>
</file>