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95" i="1"/>
  <c r="D95"/>
  <c r="D83"/>
  <c r="E83"/>
  <c r="D79"/>
  <c r="E75"/>
  <c r="E73"/>
  <c r="E35"/>
  <c r="E28"/>
  <c r="D19"/>
  <c r="E19"/>
  <c r="D14"/>
  <c r="E14"/>
  <c r="D84" l="1"/>
  <c r="D96" s="1"/>
  <c r="E79"/>
  <c r="E84" s="1"/>
  <c r="E96" s="1"/>
</calcChain>
</file>

<file path=xl/sharedStrings.xml><?xml version="1.0" encoding="utf-8"?>
<sst xmlns="http://schemas.openxmlformats.org/spreadsheetml/2006/main" count="110" uniqueCount="108">
  <si>
    <t xml:space="preserve">                                         MIRATOI</t>
  </si>
  <si>
    <t xml:space="preserve">                              KESHILLI   MBIKQYRËS</t>
  </si>
  <si>
    <t>PARASHIKIM PER BUXHETIN E DPPI-se PER VITIN 2020</t>
  </si>
  <si>
    <t>Parashikim</t>
  </si>
  <si>
    <t>(Ne leke)</t>
  </si>
  <si>
    <t>Nr</t>
  </si>
  <si>
    <t>ZERAT</t>
  </si>
  <si>
    <t xml:space="preserve">PLAN viti 2020 </t>
  </si>
  <si>
    <t xml:space="preserve">FAKT viti 2020 </t>
  </si>
  <si>
    <t>A. KL.7</t>
  </si>
  <si>
    <t>TE ARDHURAT</t>
  </si>
  <si>
    <t>Aktivitet  kryesor, aplikime kombetare</t>
  </si>
  <si>
    <t xml:space="preserve">Të trashëg. invest, proj. ne vazh.  </t>
  </si>
  <si>
    <t xml:space="preserve">Marreveshje e Madridit                      </t>
  </si>
  <si>
    <t xml:space="preserve"> Marreveshja e Hages          </t>
  </si>
  <si>
    <t xml:space="preserve">Te ardhura nga ZEP      </t>
  </si>
  <si>
    <t>TOTALI I TE ARDHURAVE</t>
  </si>
  <si>
    <t>B.600+601</t>
  </si>
  <si>
    <t xml:space="preserve">SHPENZIME PERSONELI            </t>
  </si>
  <si>
    <t>Paga e administrates</t>
  </si>
  <si>
    <t>Paga me kontrate per kohe te kufizuar</t>
  </si>
  <si>
    <t>0000</t>
  </si>
  <si>
    <t xml:space="preserve">Sigurime Shoqerore , Shendetesore   </t>
  </si>
  <si>
    <t>SHUMA</t>
  </si>
  <si>
    <t>C.</t>
  </si>
  <si>
    <t xml:space="preserve">SHPENZIME KORRENTE   </t>
  </si>
  <si>
    <t>602.'0</t>
  </si>
  <si>
    <t xml:space="preserve">  Materiale zyre dhe  te pergjithshme</t>
  </si>
  <si>
    <t>0100</t>
  </si>
  <si>
    <t xml:space="preserve">Kancelari         </t>
  </si>
  <si>
    <t>0200</t>
  </si>
  <si>
    <t xml:space="preserve">Materiale per pastrim, dezinfektim, ngrohje,  ndriçim </t>
  </si>
  <si>
    <t>0300</t>
  </si>
  <si>
    <t>Materiale per funks e pajiste zyres. Toner</t>
  </si>
  <si>
    <t>0400</t>
  </si>
  <si>
    <t>Materiale per funksionimin e pajisjeve speciale</t>
  </si>
  <si>
    <t>0500</t>
  </si>
  <si>
    <t>Blerje dokumentaconi</t>
  </si>
  <si>
    <t>0900</t>
  </si>
  <si>
    <t>Furniz dhe mater te tjera zy dhe te pergj. Mat promov</t>
  </si>
  <si>
    <t>Materiale dhe sherbime speciale</t>
  </si>
  <si>
    <t xml:space="preserve">Libra dhe publikime profesionale </t>
  </si>
  <si>
    <t>Shpenzim per prodhim dokumentacioni specifik</t>
  </si>
  <si>
    <t>Te tj mat dhe shpz spec(konsulenca),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angleze.</t>
  </si>
  <si>
    <t>Sherbime nga te tretet</t>
  </si>
  <si>
    <t>Elektricitet</t>
  </si>
  <si>
    <t>Uje</t>
  </si>
  <si>
    <t xml:space="preserve">Sherbime telefonike </t>
  </si>
  <si>
    <t>Telefoni fikse</t>
  </si>
  <si>
    <t>Telefoni celular</t>
  </si>
  <si>
    <t>Posta dhe sherbimi korrier</t>
  </si>
  <si>
    <t xml:space="preserve">Sherbim per ngrohje </t>
  </si>
  <si>
    <t>Sherbimet bankare</t>
  </si>
  <si>
    <t>Sherbime te sigurimit dhe ruajtjes</t>
  </si>
  <si>
    <t>Sherbime te pastrimit dhe gjelberimit</t>
  </si>
  <si>
    <t>Sherbime te printimit dhe publikimit</t>
  </si>
  <si>
    <t xml:space="preserve">Kosto e trajnimit dhe seminareve </t>
  </si>
  <si>
    <t xml:space="preserve">Sherbime te tjera.  </t>
  </si>
  <si>
    <t>Fondi i emergjencave 2%</t>
  </si>
  <si>
    <t>Shpenzime  transporti</t>
  </si>
  <si>
    <t>Karburant dhe vaj</t>
  </si>
  <si>
    <t>Pjese kembimi , goma , bateri</t>
  </si>
  <si>
    <t>Shpenzimet e siguracionit te mjeteve te transportit</t>
  </si>
  <si>
    <t>Shpenzime te tjera transporti</t>
  </si>
  <si>
    <t>Shpenzime udhetimi</t>
  </si>
  <si>
    <t>Udhetim i brendshem</t>
  </si>
  <si>
    <t>Udhetim jashte shtetit</t>
  </si>
  <si>
    <t xml:space="preserve">Shpenzime per mirembajtje te zakonshme </t>
  </si>
  <si>
    <t xml:space="preserve">Shpenzime per mirembajtjen e objekteve ndertimore </t>
  </si>
  <si>
    <t>Shpenzime per mirembajtjen e mjeteve te transportit</t>
  </si>
  <si>
    <t xml:space="preserve">Shpenzime per mirembajtjen e pajisjeve te zyrave </t>
  </si>
  <si>
    <t>Shpenzime per qiramarrje</t>
  </si>
  <si>
    <t>Shpenzime per qiramarrje ambjentesh</t>
  </si>
  <si>
    <t xml:space="preserve">Shpenzime per qiramarrje mjetesh transporti </t>
  </si>
  <si>
    <t>Shpenzime te tjera qiraje</t>
  </si>
  <si>
    <t>Shpenzime per detyrime dhe kompesime legale</t>
  </si>
  <si>
    <t>Shpenzim per ekzekutim te dety. kontr. pa paguara</t>
  </si>
  <si>
    <t>Shpenzime per kompesime te tjera ta papaguara</t>
  </si>
  <si>
    <t>Shpenzime te lidhura me huamarrjen per hua</t>
  </si>
  <si>
    <t>Shpenzime per kuota qe rrjedhin nga detyrimet</t>
  </si>
  <si>
    <t>Shpenzime te tjera operative</t>
  </si>
  <si>
    <t>Shpenzime per pritje dhe percjellje</t>
  </si>
  <si>
    <t>Shpenzime per aktivitete sociale per personelin</t>
  </si>
  <si>
    <t>Shpenzime gjyqesore</t>
  </si>
  <si>
    <t>Shpenzime per honorare( Bordi+K.Mbikqyres)</t>
  </si>
  <si>
    <t xml:space="preserve">Shpenzime per pjesmarrje ne konferenca </t>
  </si>
  <si>
    <t>Shpenzime per tatime &amp;taksa te paguara nga institu.</t>
  </si>
  <si>
    <t>E.604</t>
  </si>
  <si>
    <t xml:space="preserve">                 TRANSFERIME KORRENTE TE BRENDESHME</t>
  </si>
  <si>
    <t>F.605</t>
  </si>
  <si>
    <t xml:space="preserve">TRANSFERIME KORRENTE JASHTE   </t>
  </si>
  <si>
    <t>Transferta Organizma Nderkombetare; "Marreveshja e Lisbones" referuar nenit 29 te Aktit te Gjeneves</t>
  </si>
  <si>
    <t>Transferta Organizma Nderkombetare;(EPO) ne zbatim te nenit 39 te Konventes Europiane te Patentave</t>
  </si>
  <si>
    <t xml:space="preserve">SHUMA    </t>
  </si>
  <si>
    <t xml:space="preserve">TOTALI I SHPENZIMEVE </t>
  </si>
  <si>
    <t>G.231.8</t>
  </si>
  <si>
    <t xml:space="preserve"> SHPENZIME KAPITALE TE TRUPEZUARA    </t>
  </si>
  <si>
    <t>Orendi zyre</t>
  </si>
  <si>
    <t xml:space="preserve">Pajisje kompjuterike </t>
  </si>
  <si>
    <t>Krijimi I nje faqe te re ne dy gjuhe, shqip, anglisht + faqe administ.Vazhdon ne 2019</t>
  </si>
  <si>
    <t>Liçense Server Payroll, implementim dhe venie ne pune</t>
  </si>
  <si>
    <t>Kamera sigurie dhe akses kontrolli</t>
  </si>
  <si>
    <t>Krijimi I nje regjistri per listen e PA, kush ska paguar kalon "inactive" vazh 2019</t>
  </si>
  <si>
    <t>l.230</t>
  </si>
  <si>
    <r>
      <t xml:space="preserve"> </t>
    </r>
    <r>
      <rPr>
        <b/>
        <sz val="14"/>
        <rFont val="Arial"/>
        <family val="2"/>
      </rPr>
      <t>SHPENZIME KAPITALE TE PATRUPEZUARA</t>
    </r>
  </si>
  <si>
    <t>TOTALI I SHPENZIMEVE KAPITALE</t>
  </si>
  <si>
    <t>TOTAL SHPENZIME KORRENTE DHE INVESTIMESH</t>
  </si>
  <si>
    <t>TEPRICA DERDHJE NE BUXHETIN E SHTETIT</t>
  </si>
</sst>
</file>

<file path=xl/styles.xml><?xml version="1.0" encoding="utf-8"?>
<styleSheet xmlns="http://schemas.openxmlformats.org/spreadsheetml/2006/main">
  <numFmts count="2">
    <numFmt numFmtId="43" formatCode="_-* #,##0.00\ _L_e_k_-;\-* #,##0.00\ _L_e_k_-;_-* &quot;-&quot;??\ _L_e_k_-;_-@_-"/>
    <numFmt numFmtId="164" formatCode="_(* #,##0_);_(* \(#,##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name val="Arial"/>
      <family val="2"/>
    </font>
    <font>
      <b/>
      <u/>
      <sz val="12"/>
      <name val="Arial"/>
      <family val="2"/>
    </font>
    <font>
      <b/>
      <sz val="14"/>
      <name val="Arial"/>
      <family val="2"/>
      <charset val="238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Calibri"/>
      <family val="2"/>
      <scheme val="minor"/>
    </font>
    <font>
      <sz val="14"/>
      <name val="Arial"/>
      <family val="2"/>
      <charset val="238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14"/>
      <color theme="1"/>
      <name val="Arial"/>
      <family val="2"/>
    </font>
    <font>
      <sz val="14"/>
      <color theme="1" tint="4.9989318521683403E-2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right"/>
      <protection locked="0"/>
    </xf>
    <xf numFmtId="0" fontId="12" fillId="3" borderId="2" xfId="0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15" fillId="0" borderId="2" xfId="0" applyFont="1" applyBorder="1" applyProtection="1">
      <protection locked="0"/>
    </xf>
    <xf numFmtId="0" fontId="14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22" fillId="4" borderId="2" xfId="0" applyFont="1" applyFill="1" applyBorder="1" applyAlignment="1" applyProtection="1">
      <alignment horizontal="left"/>
      <protection locked="0"/>
    </xf>
    <xf numFmtId="0" fontId="22" fillId="4" borderId="2" xfId="0" applyFont="1" applyFill="1" applyBorder="1" applyAlignment="1" applyProtection="1">
      <alignment horizontal="center"/>
      <protection locked="0"/>
    </xf>
    <xf numFmtId="0" fontId="12" fillId="6" borderId="2" xfId="0" applyFont="1" applyFill="1" applyBorder="1" applyAlignment="1" applyProtection="1">
      <alignment wrapText="1"/>
      <protection locked="0"/>
    </xf>
    <xf numFmtId="0" fontId="10" fillId="3" borderId="2" xfId="0" applyFont="1" applyFill="1" applyBorder="1" applyProtection="1">
      <protection locked="0"/>
    </xf>
    <xf numFmtId="0" fontId="6" fillId="0" borderId="2" xfId="0" applyFont="1" applyBorder="1"/>
    <xf numFmtId="0" fontId="12" fillId="0" borderId="2" xfId="0" applyFont="1" applyBorder="1" applyProtection="1">
      <protection locked="0"/>
    </xf>
    <xf numFmtId="0" fontId="12" fillId="0" borderId="2" xfId="0" applyFont="1" applyBorder="1" applyAlignment="1" applyProtection="1">
      <alignment horizontal="left"/>
      <protection locked="0"/>
    </xf>
    <xf numFmtId="164" fontId="11" fillId="0" borderId="2" xfId="0" applyNumberFormat="1" applyFont="1" applyBorder="1"/>
    <xf numFmtId="4" fontId="11" fillId="0" borderId="2" xfId="0" applyNumberFormat="1" applyFont="1" applyBorder="1"/>
    <xf numFmtId="0" fontId="12" fillId="3" borderId="2" xfId="0" applyFont="1" applyFill="1" applyBorder="1" applyAlignment="1" applyProtection="1">
      <alignment horizontal="left"/>
      <protection locked="0"/>
    </xf>
    <xf numFmtId="164" fontId="11" fillId="0" borderId="2" xfId="1" applyNumberFormat="1" applyFont="1" applyBorder="1"/>
    <xf numFmtId="0" fontId="12" fillId="0" borderId="2" xfId="0" applyFont="1" applyBorder="1" applyAlignment="1" applyProtection="1">
      <alignment wrapText="1"/>
      <protection locked="0"/>
    </xf>
    <xf numFmtId="164" fontId="13" fillId="0" borderId="2" xfId="1" applyNumberFormat="1" applyFont="1" applyBorder="1" applyAlignment="1">
      <alignment horizontal="center"/>
    </xf>
    <xf numFmtId="0" fontId="12" fillId="0" borderId="2" xfId="0" applyFont="1" applyBorder="1" applyAlignment="1" applyProtection="1">
      <protection locked="0"/>
    </xf>
    <xf numFmtId="164" fontId="11" fillId="2" borderId="2" xfId="0" applyNumberFormat="1" applyFont="1" applyFill="1" applyBorder="1"/>
    <xf numFmtId="0" fontId="10" fillId="3" borderId="2" xfId="0" applyFont="1" applyFill="1" applyBorder="1" applyAlignment="1" applyProtection="1">
      <alignment wrapText="1"/>
      <protection locked="0"/>
    </xf>
    <xf numFmtId="0" fontId="15" fillId="0" borderId="2" xfId="0" applyFont="1" applyBorder="1"/>
    <xf numFmtId="164" fontId="15" fillId="0" borderId="2" xfId="0" applyNumberFormat="1" applyFont="1" applyBorder="1"/>
    <xf numFmtId="0" fontId="12" fillId="3" borderId="2" xfId="0" applyFont="1" applyFill="1" applyBorder="1" applyProtection="1">
      <protection locked="0"/>
    </xf>
    <xf numFmtId="164" fontId="16" fillId="0" borderId="2" xfId="0" applyNumberFormat="1" applyFont="1" applyBorder="1"/>
    <xf numFmtId="0" fontId="12" fillId="3" borderId="2" xfId="0" quotePrefix="1" applyFont="1" applyFill="1" applyBorder="1" applyAlignment="1" applyProtection="1">
      <alignment horizontal="right"/>
      <protection locked="0"/>
    </xf>
    <xf numFmtId="0" fontId="10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15" fillId="2" borderId="2" xfId="0" applyFont="1" applyFill="1" applyBorder="1"/>
    <xf numFmtId="0" fontId="12" fillId="0" borderId="2" xfId="0" quotePrefix="1" applyFont="1" applyFill="1" applyBorder="1" applyAlignment="1" applyProtection="1">
      <alignment horizontal="right"/>
      <protection locked="0"/>
    </xf>
    <xf numFmtId="0" fontId="12" fillId="0" borderId="2" xfId="0" applyFont="1" applyFill="1" applyBorder="1" applyProtection="1">
      <protection locked="0"/>
    </xf>
    <xf numFmtId="164" fontId="15" fillId="3" borderId="2" xfId="0" applyNumberFormat="1" applyFont="1" applyFill="1" applyBorder="1"/>
    <xf numFmtId="164" fontId="16" fillId="3" borderId="2" xfId="0" applyNumberFormat="1" applyFont="1" applyFill="1" applyBorder="1"/>
    <xf numFmtId="0" fontId="10" fillId="0" borderId="2" xfId="0" quotePrefix="1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2" fillId="0" borderId="2" xfId="0" quotePrefix="1" applyFont="1" applyBorder="1" applyAlignment="1" applyProtection="1">
      <alignment horizontal="right"/>
      <protection locked="0"/>
    </xf>
    <xf numFmtId="0" fontId="18" fillId="3" borderId="2" xfId="0" applyFont="1" applyFill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2" xfId="0" applyFont="1" applyBorder="1" applyProtection="1">
      <protection locked="0"/>
    </xf>
    <xf numFmtId="0" fontId="18" fillId="3" borderId="2" xfId="0" applyFont="1" applyFill="1" applyBorder="1" applyAlignment="1" applyProtection="1">
      <alignment horizontal="right"/>
      <protection locked="0"/>
    </xf>
    <xf numFmtId="0" fontId="18" fillId="3" borderId="2" xfId="0" applyFont="1" applyFill="1" applyBorder="1" applyProtection="1">
      <protection locked="0"/>
    </xf>
    <xf numFmtId="0" fontId="19" fillId="3" borderId="2" xfId="0" applyFont="1" applyFill="1" applyBorder="1" applyAlignment="1" applyProtection="1">
      <alignment horizontal="left"/>
      <protection locked="0"/>
    </xf>
    <xf numFmtId="0" fontId="19" fillId="3" borderId="2" xfId="0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right"/>
      <protection locked="0"/>
    </xf>
    <xf numFmtId="0" fontId="12" fillId="3" borderId="2" xfId="0" applyFont="1" applyFill="1" applyBorder="1" applyAlignment="1" applyProtection="1">
      <alignment wrapText="1"/>
      <protection locked="0"/>
    </xf>
    <xf numFmtId="0" fontId="10" fillId="3" borderId="2" xfId="0" quotePrefix="1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 applyProtection="1">
      <alignment horizontal="center" wrapText="1"/>
      <protection locked="0"/>
    </xf>
    <xf numFmtId="164" fontId="20" fillId="0" borderId="2" xfId="0" applyNumberFormat="1" applyFont="1" applyBorder="1"/>
    <xf numFmtId="0" fontId="10" fillId="4" borderId="2" xfId="0" applyFont="1" applyFill="1" applyBorder="1" applyProtection="1">
      <protection locked="0"/>
    </xf>
    <xf numFmtId="0" fontId="21" fillId="4" borderId="2" xfId="0" applyFont="1" applyFill="1" applyBorder="1" applyAlignment="1" applyProtection="1">
      <alignment horizontal="center" wrapText="1"/>
      <protection locked="0"/>
    </xf>
    <xf numFmtId="164" fontId="15" fillId="4" borderId="2" xfId="0" applyNumberFormat="1" applyFont="1" applyFill="1" applyBorder="1"/>
    <xf numFmtId="164" fontId="13" fillId="2" borderId="2" xfId="1" applyNumberFormat="1" applyFont="1" applyFill="1" applyBorder="1" applyProtection="1">
      <protection locked="0"/>
    </xf>
    <xf numFmtId="0" fontId="10" fillId="5" borderId="2" xfId="0" applyFont="1" applyFill="1" applyBorder="1" applyProtection="1"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0" fontId="15" fillId="5" borderId="2" xfId="0" applyFont="1" applyFill="1" applyBorder="1"/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/>
    <xf numFmtId="0" fontId="12" fillId="3" borderId="2" xfId="0" applyFont="1" applyFill="1" applyBorder="1" applyAlignment="1" applyProtection="1">
      <alignment vertical="center" wrapText="1"/>
      <protection locked="0"/>
    </xf>
    <xf numFmtId="164" fontId="11" fillId="2" borderId="2" xfId="1" applyNumberFormat="1" applyFont="1" applyFill="1" applyBorder="1"/>
    <xf numFmtId="164" fontId="13" fillId="2" borderId="2" xfId="0" applyNumberFormat="1" applyFont="1" applyFill="1" applyBorder="1"/>
    <xf numFmtId="0" fontId="14" fillId="3" borderId="2" xfId="0" applyFont="1" applyFill="1" applyBorder="1" applyProtection="1">
      <protection locked="0"/>
    </xf>
    <xf numFmtId="0" fontId="16" fillId="3" borderId="2" xfId="0" applyFont="1" applyFill="1" applyBorder="1"/>
    <xf numFmtId="0" fontId="23" fillId="3" borderId="2" xfId="0" applyFont="1" applyFill="1" applyBorder="1" applyAlignment="1" applyProtection="1">
      <alignment horizontal="right"/>
      <protection locked="0"/>
    </xf>
    <xf numFmtId="0" fontId="23" fillId="3" borderId="2" xfId="0" applyFont="1" applyFill="1" applyBorder="1" applyAlignment="1" applyProtection="1">
      <alignment horizontal="left" wrapText="1"/>
      <protection locked="0"/>
    </xf>
    <xf numFmtId="49" fontId="24" fillId="3" borderId="2" xfId="0" quotePrefix="1" applyNumberFormat="1" applyFont="1" applyFill="1" applyBorder="1" applyAlignment="1" applyProtection="1">
      <alignment horizontal="right"/>
      <protection locked="0"/>
    </xf>
    <xf numFmtId="0" fontId="24" fillId="3" borderId="2" xfId="0" applyFont="1" applyFill="1" applyBorder="1" applyAlignment="1" applyProtection="1">
      <alignment horizontal="left" wrapText="1"/>
      <protection locked="0"/>
    </xf>
    <xf numFmtId="0" fontId="24" fillId="3" borderId="2" xfId="0" applyFont="1" applyFill="1" applyBorder="1" applyAlignment="1" applyProtection="1">
      <alignment horizontal="right"/>
      <protection locked="0"/>
    </xf>
    <xf numFmtId="0" fontId="22" fillId="6" borderId="2" xfId="0" applyFont="1" applyFill="1" applyBorder="1" applyAlignment="1" applyProtection="1">
      <alignment horizontal="left"/>
      <protection locked="0"/>
    </xf>
    <xf numFmtId="164" fontId="15" fillId="6" borderId="2" xfId="0" applyNumberFormat="1" applyFont="1" applyFill="1" applyBorder="1"/>
    <xf numFmtId="0" fontId="24" fillId="7" borderId="2" xfId="0" applyFont="1" applyFill="1" applyBorder="1" applyProtection="1">
      <protection locked="0"/>
    </xf>
    <xf numFmtId="0" fontId="22" fillId="7" borderId="2" xfId="0" applyFont="1" applyFill="1" applyBorder="1" applyProtection="1">
      <protection locked="0"/>
    </xf>
    <xf numFmtId="164" fontId="11" fillId="7" borderId="2" xfId="1" applyNumberFormat="1" applyFont="1" applyFill="1" applyBorder="1" applyProtection="1"/>
    <xf numFmtId="0" fontId="10" fillId="7" borderId="2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164" fontId="4" fillId="0" borderId="0" xfId="2" applyNumberFormat="1" applyFont="1" applyBorder="1" applyAlignment="1" applyProtection="1">
      <alignment wrapText="1"/>
      <protection locked="0"/>
    </xf>
    <xf numFmtId="0" fontId="4" fillId="0" borderId="0" xfId="3" applyFont="1" applyBorder="1" applyAlignment="1" applyProtection="1">
      <alignment wrapText="1"/>
      <protection locked="0"/>
    </xf>
    <xf numFmtId="0" fontId="5" fillId="0" borderId="0" xfId="3" applyFont="1" applyFill="1" applyBorder="1" applyAlignment="1"/>
    <xf numFmtId="0" fontId="6" fillId="0" borderId="0" xfId="0" applyFont="1" applyBorder="1" applyAlignment="1"/>
    <xf numFmtId="0" fontId="25" fillId="8" borderId="4" xfId="0" applyFont="1" applyFill="1" applyBorder="1" applyAlignment="1" applyProtection="1">
      <alignment horizontal="center"/>
      <protection locked="0"/>
    </xf>
    <xf numFmtId="0" fontId="27" fillId="8" borderId="1" xfId="0" applyFont="1" applyFill="1" applyBorder="1" applyAlignment="1" applyProtection="1">
      <alignment horizontal="center"/>
      <protection locked="0"/>
    </xf>
    <xf numFmtId="0" fontId="28" fillId="8" borderId="1" xfId="0" applyFont="1" applyFill="1" applyBorder="1" applyAlignment="1">
      <alignment horizontal="right"/>
    </xf>
    <xf numFmtId="0" fontId="26" fillId="8" borderId="5" xfId="0" applyFont="1" applyFill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wrapText="1"/>
    </xf>
    <xf numFmtId="164" fontId="3" fillId="0" borderId="0" xfId="2" applyNumberFormat="1" applyFont="1" applyBorder="1" applyAlignment="1" applyProtection="1">
      <protection locked="0"/>
    </xf>
    <xf numFmtId="0" fontId="3" fillId="0" borderId="0" xfId="3" applyFont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za%20Financiare-%20buxheti/Buxheti/BUXHETI%202020/Nevila/Fakti%20+%20Buxheti%202020%20perditesuar%20deri%2031%20korrik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pz paga"/>
      <sheetName val="Buxheti 2020"/>
      <sheetName val="Thesar 202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topLeftCell="B14" workbookViewId="0">
      <selection activeCell="F1" sqref="F1:O1048576"/>
    </sheetView>
  </sheetViews>
  <sheetFormatPr defaultRowHeight="15"/>
  <cols>
    <col min="1" max="1" width="0.7109375" hidden="1" customWidth="1"/>
    <col min="2" max="2" width="15" customWidth="1"/>
    <col min="3" max="3" width="59.42578125" customWidth="1"/>
    <col min="4" max="4" width="24.5703125" customWidth="1"/>
    <col min="5" max="5" width="27.5703125" customWidth="1"/>
    <col min="6" max="6" width="9.140625" style="99" customWidth="1"/>
    <col min="7" max="15" width="9.140625" style="99"/>
    <col min="16" max="19" width="9.140625" style="98"/>
  </cols>
  <sheetData>
    <row r="1" spans="2:15" ht="15" customHeight="1">
      <c r="B1" s="94"/>
      <c r="C1" s="95"/>
      <c r="D1" s="94"/>
      <c r="E1" s="94"/>
    </row>
    <row r="2" spans="2:15" ht="23.25" customHeight="1">
      <c r="B2" s="96" t="s">
        <v>0</v>
      </c>
      <c r="C2" s="86"/>
      <c r="D2" s="88"/>
      <c r="E2" s="88"/>
    </row>
    <row r="3" spans="2:15" ht="39" customHeight="1">
      <c r="B3" s="97" t="s">
        <v>1</v>
      </c>
      <c r="C3" s="87"/>
      <c r="D3" s="88"/>
      <c r="E3" s="88"/>
    </row>
    <row r="4" spans="2:15" s="85" customFormat="1" ht="3.75" hidden="1" customHeight="1"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2:15" ht="32.25" customHeight="1">
      <c r="B5" s="1"/>
      <c r="C5" s="2" t="s">
        <v>2</v>
      </c>
      <c r="D5" s="89"/>
      <c r="E5" s="89"/>
    </row>
    <row r="6" spans="2:15" ht="17.25" thickBot="1">
      <c r="B6" s="90"/>
      <c r="C6" s="91" t="s">
        <v>3</v>
      </c>
      <c r="D6" s="92" t="s">
        <v>4</v>
      </c>
      <c r="E6" s="93"/>
    </row>
    <row r="7" spans="2:15" ht="18.75">
      <c r="B7" s="82" t="s">
        <v>5</v>
      </c>
      <c r="C7" s="83" t="s">
        <v>6</v>
      </c>
      <c r="D7" s="84" t="s">
        <v>7</v>
      </c>
      <c r="E7" s="84" t="s">
        <v>8</v>
      </c>
    </row>
    <row r="8" spans="2:15" ht="18">
      <c r="B8" s="14" t="s">
        <v>9</v>
      </c>
      <c r="C8" s="4" t="s">
        <v>10</v>
      </c>
      <c r="D8" s="15"/>
      <c r="E8" s="15"/>
    </row>
    <row r="9" spans="2:15" ht="18.75">
      <c r="B9" s="16">
        <v>1</v>
      </c>
      <c r="C9" s="17" t="s">
        <v>11</v>
      </c>
      <c r="D9" s="18">
        <v>125000000</v>
      </c>
      <c r="E9" s="19">
        <v>94477385.340000004</v>
      </c>
    </row>
    <row r="10" spans="2:15" ht="18.75">
      <c r="B10" s="16">
        <v>2</v>
      </c>
      <c r="C10" s="20" t="s">
        <v>12</v>
      </c>
      <c r="D10" s="21">
        <v>89335000</v>
      </c>
      <c r="E10" s="21"/>
    </row>
    <row r="11" spans="2:15" ht="24.75" customHeight="1">
      <c r="B11" s="16">
        <v>3</v>
      </c>
      <c r="C11" s="22" t="s">
        <v>13</v>
      </c>
      <c r="D11" s="23">
        <v>67000000</v>
      </c>
      <c r="E11" s="23">
        <v>70209238.189999998</v>
      </c>
    </row>
    <row r="12" spans="2:15" ht="21" customHeight="1">
      <c r="B12" s="16">
        <v>4</v>
      </c>
      <c r="C12" s="22" t="s">
        <v>14</v>
      </c>
      <c r="D12" s="23">
        <v>1075000</v>
      </c>
      <c r="E12" s="23">
        <v>852804</v>
      </c>
    </row>
    <row r="13" spans="2:15" ht="18.75">
      <c r="B13" s="24">
        <v>5</v>
      </c>
      <c r="C13" s="6" t="s">
        <v>15</v>
      </c>
      <c r="D13" s="23">
        <v>500000</v>
      </c>
      <c r="E13" s="23">
        <v>309517</v>
      </c>
    </row>
    <row r="14" spans="2:15" ht="18.75">
      <c r="B14" s="9"/>
      <c r="C14" s="10" t="s">
        <v>16</v>
      </c>
      <c r="D14" s="25">
        <f>SUM(D9:D13)</f>
        <v>282910000</v>
      </c>
      <c r="E14" s="25">
        <f>SUM(E9:E13)</f>
        <v>165848944.53</v>
      </c>
    </row>
    <row r="15" spans="2:15" ht="24.75" customHeight="1">
      <c r="B15" s="26" t="s">
        <v>17</v>
      </c>
      <c r="C15" s="4" t="s">
        <v>18</v>
      </c>
      <c r="D15" s="27"/>
      <c r="E15" s="27"/>
    </row>
    <row r="16" spans="2:15" ht="18.75">
      <c r="B16" s="16">
        <v>1001</v>
      </c>
      <c r="C16" s="16" t="s">
        <v>19</v>
      </c>
      <c r="D16" s="28">
        <v>36000000</v>
      </c>
      <c r="E16" s="28">
        <v>16991355</v>
      </c>
    </row>
    <row r="17" spans="2:5" ht="18.75">
      <c r="B17" s="29">
        <v>2100</v>
      </c>
      <c r="C17" s="29" t="s">
        <v>20</v>
      </c>
      <c r="D17" s="30">
        <v>2000000</v>
      </c>
      <c r="E17" s="30">
        <v>1710829</v>
      </c>
    </row>
    <row r="18" spans="2:5" ht="18.75">
      <c r="B18" s="31" t="s">
        <v>21</v>
      </c>
      <c r="C18" s="29" t="s">
        <v>22</v>
      </c>
      <c r="D18" s="30">
        <v>7000000</v>
      </c>
      <c r="E18" s="30">
        <v>3079123</v>
      </c>
    </row>
    <row r="19" spans="2:5" ht="18.75">
      <c r="B19" s="32"/>
      <c r="C19" s="10" t="s">
        <v>23</v>
      </c>
      <c r="D19" s="25">
        <f>SUM(D16:D18)</f>
        <v>45000000</v>
      </c>
      <c r="E19" s="25">
        <f>SUM(E16:E18)</f>
        <v>21781307</v>
      </c>
    </row>
    <row r="20" spans="2:5" ht="18.75">
      <c r="B20" s="16"/>
      <c r="C20" s="16"/>
      <c r="D20" s="27"/>
      <c r="E20" s="27"/>
    </row>
    <row r="21" spans="2:5" ht="18.75">
      <c r="B21" s="33" t="s">
        <v>24</v>
      </c>
      <c r="C21" s="10" t="s">
        <v>25</v>
      </c>
      <c r="D21" s="34"/>
      <c r="E21" s="34"/>
    </row>
    <row r="22" spans="2:5" ht="18.75">
      <c r="B22" s="3" t="s">
        <v>26</v>
      </c>
      <c r="C22" s="4" t="s">
        <v>27</v>
      </c>
      <c r="D22" s="27"/>
      <c r="E22" s="27"/>
    </row>
    <row r="23" spans="2:5" ht="18.75">
      <c r="B23" s="35" t="s">
        <v>28</v>
      </c>
      <c r="C23" s="36" t="s">
        <v>29</v>
      </c>
      <c r="D23" s="28">
        <v>600000</v>
      </c>
      <c r="E23" s="28">
        <v>483600</v>
      </c>
    </row>
    <row r="24" spans="2:5" ht="18.75">
      <c r="B24" s="35" t="s">
        <v>30</v>
      </c>
      <c r="C24" s="36" t="s">
        <v>31</v>
      </c>
      <c r="D24" s="37">
        <v>400000</v>
      </c>
      <c r="E24" s="37">
        <v>382800</v>
      </c>
    </row>
    <row r="25" spans="2:5" ht="18.75">
      <c r="B25" s="31" t="s">
        <v>32</v>
      </c>
      <c r="C25" s="29" t="s">
        <v>33</v>
      </c>
      <c r="D25" s="37">
        <v>960000</v>
      </c>
      <c r="E25" s="37">
        <v>876800</v>
      </c>
    </row>
    <row r="26" spans="2:5" ht="18.75">
      <c r="B26" s="31" t="s">
        <v>34</v>
      </c>
      <c r="C26" s="29" t="s">
        <v>35</v>
      </c>
      <c r="D26" s="37"/>
      <c r="E26" s="37"/>
    </row>
    <row r="27" spans="2:5" ht="18.75">
      <c r="B27" s="31" t="s">
        <v>36</v>
      </c>
      <c r="C27" s="29" t="s">
        <v>37</v>
      </c>
      <c r="D27" s="37"/>
      <c r="E27" s="37"/>
    </row>
    <row r="28" spans="2:5" ht="18.75">
      <c r="B28" s="31" t="s">
        <v>38</v>
      </c>
      <c r="C28" s="29" t="s">
        <v>39</v>
      </c>
      <c r="D28" s="38">
        <v>800000</v>
      </c>
      <c r="E28" s="38">
        <f>'[1]Thesar 2020'!AQ167</f>
        <v>0</v>
      </c>
    </row>
    <row r="29" spans="2:5" ht="18.75">
      <c r="B29" s="39">
        <v>602.1</v>
      </c>
      <c r="C29" s="40" t="s">
        <v>40</v>
      </c>
      <c r="D29" s="27"/>
      <c r="E29" s="27"/>
    </row>
    <row r="30" spans="2:5" ht="18.75">
      <c r="B30" s="35">
        <v>1007</v>
      </c>
      <c r="C30" s="36" t="s">
        <v>41</v>
      </c>
      <c r="D30" s="30">
        <v>300000</v>
      </c>
      <c r="E30" s="30">
        <v>300000</v>
      </c>
    </row>
    <row r="31" spans="2:5" ht="18.75">
      <c r="B31" s="35">
        <v>1010</v>
      </c>
      <c r="C31" s="36" t="s">
        <v>42</v>
      </c>
      <c r="D31" s="27"/>
      <c r="E31" s="27"/>
    </row>
    <row r="32" spans="2:5" ht="99" customHeight="1">
      <c r="B32" s="36">
        <v>1099</v>
      </c>
      <c r="C32" s="41" t="s">
        <v>43</v>
      </c>
      <c r="D32" s="30">
        <v>4500000</v>
      </c>
      <c r="E32" s="30">
        <v>297558</v>
      </c>
    </row>
    <row r="33" spans="2:5" ht="18.75">
      <c r="B33" s="42">
        <v>602.20000000000005</v>
      </c>
      <c r="C33" s="43" t="s">
        <v>44</v>
      </c>
      <c r="D33" s="28"/>
      <c r="E33" s="28"/>
    </row>
    <row r="34" spans="2:5" ht="18.75">
      <c r="B34" s="44">
        <v>2001</v>
      </c>
      <c r="C34" s="17" t="s">
        <v>45</v>
      </c>
      <c r="D34" s="30">
        <v>1200000</v>
      </c>
      <c r="E34" s="30">
        <v>419037</v>
      </c>
    </row>
    <row r="35" spans="2:5" ht="18.75">
      <c r="B35" s="29">
        <v>2002</v>
      </c>
      <c r="C35" s="45" t="s">
        <v>46</v>
      </c>
      <c r="D35" s="28">
        <v>350000</v>
      </c>
      <c r="E35" s="28">
        <f>'[1]Thesar 2020'!BC167</f>
        <v>0</v>
      </c>
    </row>
    <row r="36" spans="2:5" ht="18.75">
      <c r="B36" s="29">
        <v>2003</v>
      </c>
      <c r="C36" s="45" t="s">
        <v>47</v>
      </c>
      <c r="D36" s="28"/>
      <c r="E36" s="28"/>
    </row>
    <row r="37" spans="2:5" ht="18.75">
      <c r="B37" s="16"/>
      <c r="C37" s="46" t="s">
        <v>48</v>
      </c>
      <c r="D37" s="28">
        <v>120000</v>
      </c>
      <c r="E37" s="28">
        <v>67200</v>
      </c>
    </row>
    <row r="38" spans="2:5" ht="18.75">
      <c r="B38" s="47"/>
      <c r="C38" s="47" t="s">
        <v>49</v>
      </c>
      <c r="D38" s="30">
        <v>200000</v>
      </c>
      <c r="E38" s="30">
        <v>68197</v>
      </c>
    </row>
    <row r="39" spans="2:5" ht="18.75">
      <c r="B39" s="47">
        <v>2004</v>
      </c>
      <c r="C39" s="47" t="s">
        <v>50</v>
      </c>
      <c r="D39" s="30">
        <v>300000</v>
      </c>
      <c r="E39" s="30">
        <v>105770</v>
      </c>
    </row>
    <row r="40" spans="2:5" ht="18.75">
      <c r="B40" s="47">
        <v>2005</v>
      </c>
      <c r="C40" s="47" t="s">
        <v>51</v>
      </c>
      <c r="D40" s="28"/>
      <c r="E40" s="28"/>
    </row>
    <row r="41" spans="2:5" ht="18.75">
      <c r="B41" s="47">
        <v>2007</v>
      </c>
      <c r="C41" s="16" t="s">
        <v>52</v>
      </c>
      <c r="D41" s="28">
        <v>100000</v>
      </c>
      <c r="E41" s="28">
        <v>38346</v>
      </c>
    </row>
    <row r="42" spans="2:5" ht="18.75">
      <c r="B42" s="47">
        <v>2008</v>
      </c>
      <c r="C42" s="16" t="s">
        <v>53</v>
      </c>
      <c r="D42" s="28">
        <v>1500000</v>
      </c>
      <c r="E42" s="28"/>
    </row>
    <row r="43" spans="2:5" ht="18.75">
      <c r="B43" s="47">
        <v>2009</v>
      </c>
      <c r="C43" s="47" t="s">
        <v>54</v>
      </c>
      <c r="D43" s="28"/>
      <c r="E43" s="28"/>
    </row>
    <row r="44" spans="2:5" ht="18.75">
      <c r="B44" s="48">
        <v>2010</v>
      </c>
      <c r="C44" s="49" t="s">
        <v>55</v>
      </c>
      <c r="D44" s="28"/>
      <c r="E44" s="28"/>
    </row>
    <row r="45" spans="2:5" ht="18.75">
      <c r="B45" s="48">
        <v>2011</v>
      </c>
      <c r="C45" s="49" t="s">
        <v>56</v>
      </c>
      <c r="D45" s="28">
        <v>50000</v>
      </c>
      <c r="E45" s="28"/>
    </row>
    <row r="46" spans="2:5" ht="18.75">
      <c r="B46" s="49">
        <v>2099</v>
      </c>
      <c r="C46" s="29" t="s">
        <v>57</v>
      </c>
      <c r="D46" s="38">
        <v>3152000</v>
      </c>
      <c r="E46" s="38">
        <v>289472</v>
      </c>
    </row>
    <row r="47" spans="2:5" ht="18.75">
      <c r="B47" s="49">
        <v>6870</v>
      </c>
      <c r="C47" s="29" t="s">
        <v>58</v>
      </c>
      <c r="D47" s="38">
        <v>5658000</v>
      </c>
      <c r="E47" s="38">
        <v>449129</v>
      </c>
    </row>
    <row r="48" spans="2:5" ht="18.75">
      <c r="B48" s="50">
        <v>602.29999999999995</v>
      </c>
      <c r="C48" s="51" t="s">
        <v>59</v>
      </c>
      <c r="D48" s="28"/>
      <c r="E48" s="28"/>
    </row>
    <row r="49" spans="2:5" ht="18.75">
      <c r="B49" s="52">
        <v>3100</v>
      </c>
      <c r="C49" s="17" t="s">
        <v>60</v>
      </c>
      <c r="D49" s="30">
        <v>500000</v>
      </c>
      <c r="E49" s="30">
        <v>491212</v>
      </c>
    </row>
    <row r="50" spans="2:5" ht="24.75" customHeight="1">
      <c r="B50" s="52">
        <v>3200</v>
      </c>
      <c r="C50" s="53" t="s">
        <v>61</v>
      </c>
      <c r="D50" s="28">
        <v>200000</v>
      </c>
      <c r="E50" s="28"/>
    </row>
    <row r="51" spans="2:5" ht="18.75">
      <c r="B51" s="5">
        <v>3300</v>
      </c>
      <c r="C51" s="46" t="s">
        <v>62</v>
      </c>
      <c r="D51" s="28">
        <v>150000</v>
      </c>
      <c r="E51" s="28">
        <v>4878</v>
      </c>
    </row>
    <row r="52" spans="2:5" ht="33.75" customHeight="1">
      <c r="B52" s="5">
        <v>3400</v>
      </c>
      <c r="C52" s="53" t="s">
        <v>63</v>
      </c>
      <c r="D52" s="28">
        <v>200000</v>
      </c>
      <c r="E52" s="28">
        <v>43200</v>
      </c>
    </row>
    <row r="53" spans="2:5" ht="30" customHeight="1">
      <c r="B53" s="54">
        <v>602.4</v>
      </c>
      <c r="C53" s="55" t="s">
        <v>64</v>
      </c>
      <c r="D53" s="28"/>
      <c r="E53" s="28"/>
    </row>
    <row r="54" spans="2:5" ht="39.75" customHeight="1">
      <c r="B54" s="5">
        <v>4000</v>
      </c>
      <c r="C54" s="53" t="s">
        <v>65</v>
      </c>
      <c r="D54" s="28">
        <v>500000</v>
      </c>
      <c r="E54" s="28">
        <v>214410</v>
      </c>
    </row>
    <row r="55" spans="2:5" ht="27" customHeight="1">
      <c r="B55" s="5">
        <v>4200</v>
      </c>
      <c r="C55" s="53" t="s">
        <v>66</v>
      </c>
      <c r="D55" s="28">
        <v>4000000</v>
      </c>
      <c r="E55" s="28">
        <v>88392</v>
      </c>
    </row>
    <row r="56" spans="2:5" ht="28.5" customHeight="1">
      <c r="B56" s="3">
        <v>602.5</v>
      </c>
      <c r="C56" s="55" t="s">
        <v>67</v>
      </c>
      <c r="D56" s="28"/>
      <c r="E56" s="28"/>
    </row>
    <row r="57" spans="2:5" ht="18.75">
      <c r="B57" s="5">
        <v>5200</v>
      </c>
      <c r="C57" s="6" t="s">
        <v>68</v>
      </c>
      <c r="D57" s="28">
        <v>960000</v>
      </c>
      <c r="E57" s="28"/>
    </row>
    <row r="58" spans="2:5" ht="18.75">
      <c r="B58" s="5">
        <v>5500</v>
      </c>
      <c r="C58" s="6" t="s">
        <v>69</v>
      </c>
      <c r="D58" s="28">
        <v>100000</v>
      </c>
      <c r="E58" s="28"/>
    </row>
    <row r="59" spans="2:5" ht="18.75">
      <c r="B59" s="5">
        <v>5800</v>
      </c>
      <c r="C59" s="6" t="s">
        <v>70</v>
      </c>
      <c r="D59" s="28">
        <v>800000</v>
      </c>
      <c r="E59" s="28"/>
    </row>
    <row r="60" spans="2:5" ht="18.75">
      <c r="B60" s="3">
        <v>602.6</v>
      </c>
      <c r="C60" s="4" t="s">
        <v>71</v>
      </c>
      <c r="D60" s="28"/>
      <c r="E60" s="28"/>
    </row>
    <row r="61" spans="2:5" ht="18.75">
      <c r="B61" s="5">
        <v>6100</v>
      </c>
      <c r="C61" s="6" t="s">
        <v>72</v>
      </c>
      <c r="D61" s="28"/>
      <c r="E61" s="28"/>
    </row>
    <row r="62" spans="2:5" ht="18.75">
      <c r="B62" s="5">
        <v>6400</v>
      </c>
      <c r="C62" s="6" t="s">
        <v>73</v>
      </c>
      <c r="D62" s="28"/>
      <c r="E62" s="28"/>
    </row>
    <row r="63" spans="2:5" ht="18.75">
      <c r="B63" s="5">
        <v>6900</v>
      </c>
      <c r="C63" s="6" t="s">
        <v>74</v>
      </c>
      <c r="D63" s="28"/>
      <c r="E63" s="28"/>
    </row>
    <row r="64" spans="2:5" ht="18.75">
      <c r="B64" s="3">
        <v>602.70000000000005</v>
      </c>
      <c r="C64" s="7" t="s">
        <v>75</v>
      </c>
      <c r="D64" s="28"/>
      <c r="E64" s="28"/>
    </row>
    <row r="65" spans="2:5" ht="18.75">
      <c r="B65" s="5">
        <v>7500</v>
      </c>
      <c r="C65" s="6" t="s">
        <v>76</v>
      </c>
      <c r="D65" s="28"/>
      <c r="E65" s="28"/>
    </row>
    <row r="66" spans="2:5" ht="18.75">
      <c r="B66" s="5">
        <v>7900</v>
      </c>
      <c r="C66" s="6" t="s">
        <v>77</v>
      </c>
      <c r="D66" s="28"/>
      <c r="E66" s="28"/>
    </row>
    <row r="67" spans="2:5" ht="18.75">
      <c r="B67" s="3">
        <v>602.79999999999995</v>
      </c>
      <c r="C67" s="6" t="s">
        <v>78</v>
      </c>
      <c r="D67" s="28"/>
      <c r="E67" s="28"/>
    </row>
    <row r="68" spans="2:5" ht="18.75">
      <c r="B68" s="5">
        <v>8100</v>
      </c>
      <c r="C68" s="6" t="s">
        <v>79</v>
      </c>
      <c r="D68" s="28"/>
      <c r="E68" s="28"/>
    </row>
    <row r="69" spans="2:5" ht="18.75">
      <c r="B69" s="3">
        <v>602.9</v>
      </c>
      <c r="C69" s="4" t="s">
        <v>80</v>
      </c>
      <c r="D69" s="28"/>
      <c r="E69" s="28"/>
    </row>
    <row r="70" spans="2:5" ht="18.75">
      <c r="B70" s="5">
        <v>9001</v>
      </c>
      <c r="C70" s="6" t="s">
        <v>81</v>
      </c>
      <c r="D70" s="30">
        <v>250000</v>
      </c>
      <c r="E70" s="30">
        <v>3000</v>
      </c>
    </row>
    <row r="71" spans="2:5" ht="18.75">
      <c r="B71" s="5">
        <v>9002</v>
      </c>
      <c r="C71" s="6" t="s">
        <v>82</v>
      </c>
      <c r="D71" s="56"/>
      <c r="E71" s="56"/>
    </row>
    <row r="72" spans="2:5" ht="18.75">
      <c r="B72" s="5">
        <v>9003</v>
      </c>
      <c r="C72" s="6" t="s">
        <v>83</v>
      </c>
      <c r="D72" s="30">
        <v>100000</v>
      </c>
      <c r="E72" s="30">
        <v>501104</v>
      </c>
    </row>
    <row r="73" spans="2:5" ht="18.75">
      <c r="B73" s="5">
        <v>9005</v>
      </c>
      <c r="C73" s="6" t="s">
        <v>84</v>
      </c>
      <c r="D73" s="28">
        <v>800000</v>
      </c>
      <c r="E73" s="28">
        <f>'[1]Thesar 2020'!U167+'[1]Thesar 2020'!T167</f>
        <v>0</v>
      </c>
    </row>
    <row r="74" spans="2:5" ht="18.75">
      <c r="B74" s="5">
        <v>9007</v>
      </c>
      <c r="C74" s="6" t="s">
        <v>85</v>
      </c>
      <c r="D74" s="28">
        <v>200000</v>
      </c>
      <c r="E74" s="28">
        <v>15000</v>
      </c>
    </row>
    <row r="75" spans="2:5" ht="18.75">
      <c r="B75" s="5">
        <v>9008</v>
      </c>
      <c r="C75" s="6" t="s">
        <v>86</v>
      </c>
      <c r="D75" s="28">
        <v>20000</v>
      </c>
      <c r="E75" s="28">
        <f>'[1]Thesar 2020'!AR167</f>
        <v>0</v>
      </c>
    </row>
    <row r="76" spans="2:5" ht="18.75">
      <c r="B76" s="8"/>
      <c r="C76" s="8"/>
      <c r="D76" s="28"/>
      <c r="E76" s="28"/>
    </row>
    <row r="77" spans="2:5" ht="39" customHeight="1">
      <c r="B77" s="57" t="s">
        <v>87</v>
      </c>
      <c r="C77" s="58" t="s">
        <v>88</v>
      </c>
      <c r="D77" s="59"/>
      <c r="E77" s="59"/>
    </row>
    <row r="78" spans="2:5" ht="18.75">
      <c r="B78" s="29"/>
      <c r="C78" s="29"/>
      <c r="D78" s="30"/>
      <c r="E78" s="30"/>
    </row>
    <row r="79" spans="2:5" ht="18.75">
      <c r="B79" s="9"/>
      <c r="C79" s="10" t="s">
        <v>23</v>
      </c>
      <c r="D79" s="60">
        <f>SUM(D23:D78)</f>
        <v>28970000</v>
      </c>
      <c r="E79" s="60">
        <f>SUM(E23:E78)</f>
        <v>5139105</v>
      </c>
    </row>
    <row r="80" spans="2:5" ht="18.75">
      <c r="B80" s="61" t="s">
        <v>89</v>
      </c>
      <c r="C80" s="62" t="s">
        <v>90</v>
      </c>
      <c r="D80" s="63"/>
      <c r="E80" s="63"/>
    </row>
    <row r="81" spans="2:5" ht="62.25" customHeight="1">
      <c r="B81" s="36">
        <v>1099</v>
      </c>
      <c r="C81" s="64" t="s">
        <v>91</v>
      </c>
      <c r="D81" s="65">
        <v>0</v>
      </c>
      <c r="E81" s="65">
        <v>0</v>
      </c>
    </row>
    <row r="82" spans="2:5" ht="66" customHeight="1">
      <c r="B82" s="16">
        <v>1099</v>
      </c>
      <c r="C82" s="66" t="s">
        <v>92</v>
      </c>
      <c r="D82" s="28">
        <v>36442000</v>
      </c>
      <c r="E82" s="28">
        <v>11330500</v>
      </c>
    </row>
    <row r="83" spans="2:5" ht="18.75">
      <c r="B83" s="9"/>
      <c r="C83" s="10" t="s">
        <v>93</v>
      </c>
      <c r="D83" s="67">
        <f>SUM(D81:D82)</f>
        <v>36442000</v>
      </c>
      <c r="E83" s="67">
        <f>SUM(E82)</f>
        <v>11330500</v>
      </c>
    </row>
    <row r="84" spans="2:5" ht="18.75">
      <c r="B84" s="9"/>
      <c r="C84" s="10" t="s">
        <v>94</v>
      </c>
      <c r="D84" s="68">
        <f>D19+D79+D83</f>
        <v>110412000</v>
      </c>
      <c r="E84" s="68">
        <f>E19+E79+E83</f>
        <v>38250912</v>
      </c>
    </row>
    <row r="85" spans="2:5" ht="18.75">
      <c r="B85" s="69"/>
      <c r="C85" s="4"/>
      <c r="D85" s="70"/>
      <c r="E85" s="70"/>
    </row>
    <row r="86" spans="2:5" ht="18.75">
      <c r="B86" s="11" t="s">
        <v>95</v>
      </c>
      <c r="C86" s="12" t="s">
        <v>96</v>
      </c>
      <c r="D86" s="63"/>
      <c r="E86" s="63"/>
    </row>
    <row r="87" spans="2:5" ht="18.75">
      <c r="B87" s="71">
        <v>8100</v>
      </c>
      <c r="C87" s="72" t="s">
        <v>97</v>
      </c>
      <c r="D87" s="28">
        <v>960000</v>
      </c>
      <c r="E87" s="28"/>
    </row>
    <row r="88" spans="2:5" ht="33" customHeight="1">
      <c r="B88" s="71">
        <v>8600</v>
      </c>
      <c r="C88" s="72" t="s">
        <v>98</v>
      </c>
      <c r="D88" s="28">
        <v>960000</v>
      </c>
      <c r="E88" s="28"/>
    </row>
    <row r="89" spans="2:5" ht="51.75" customHeight="1">
      <c r="B89" s="71">
        <v>4160</v>
      </c>
      <c r="C89" s="72" t="s">
        <v>99</v>
      </c>
      <c r="D89" s="28">
        <v>960000</v>
      </c>
      <c r="E89" s="28"/>
    </row>
    <row r="90" spans="2:5" ht="52.5" customHeight="1">
      <c r="B90" s="73" t="s">
        <v>21</v>
      </c>
      <c r="C90" s="74" t="s">
        <v>100</v>
      </c>
      <c r="D90" s="28">
        <v>960000</v>
      </c>
      <c r="E90" s="28"/>
    </row>
    <row r="91" spans="2:5" ht="44.25" customHeight="1">
      <c r="B91" s="75">
        <v>4160</v>
      </c>
      <c r="C91" s="22" t="s">
        <v>101</v>
      </c>
      <c r="D91" s="28">
        <v>960000</v>
      </c>
      <c r="E91" s="28"/>
    </row>
    <row r="92" spans="2:5" ht="51.75" customHeight="1">
      <c r="B92" s="75">
        <v>4160</v>
      </c>
      <c r="C92" s="74" t="s">
        <v>102</v>
      </c>
      <c r="D92" s="28">
        <v>960000</v>
      </c>
      <c r="E92" s="28"/>
    </row>
    <row r="93" spans="2:5" ht="36.75" customHeight="1">
      <c r="B93" s="76" t="s">
        <v>103</v>
      </c>
      <c r="C93" s="13" t="s">
        <v>104</v>
      </c>
      <c r="D93" s="77"/>
      <c r="E93" s="77"/>
    </row>
    <row r="94" spans="2:5" ht="11.25" customHeight="1">
      <c r="B94" s="69"/>
      <c r="C94" s="4"/>
      <c r="D94" s="70"/>
      <c r="E94" s="70"/>
    </row>
    <row r="95" spans="2:5" ht="18.75">
      <c r="B95" s="78"/>
      <c r="C95" s="79" t="s">
        <v>105</v>
      </c>
      <c r="D95" s="80">
        <f>SUM(D87:D94)</f>
        <v>5760000</v>
      </c>
      <c r="E95" s="80">
        <f>SUM(E87:E93)</f>
        <v>0</v>
      </c>
    </row>
    <row r="96" spans="2:5" ht="18.75">
      <c r="B96" s="78"/>
      <c r="C96" s="79" t="s">
        <v>106</v>
      </c>
      <c r="D96" s="80">
        <f>SUM(D84,D95)</f>
        <v>116172000</v>
      </c>
      <c r="E96" s="80">
        <f>SUM(E84,E95)</f>
        <v>38250912</v>
      </c>
    </row>
    <row r="97" spans="2:5" ht="18.75">
      <c r="B97" s="81"/>
      <c r="C97" s="81" t="s">
        <v>107</v>
      </c>
      <c r="D97" s="80">
        <v>166738000</v>
      </c>
      <c r="E97" s="80"/>
    </row>
  </sheetData>
  <mergeCells count="1">
    <mergeCell ref="F1:O10485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2020-09-17T10:24:44Z</dcterms:modified>
</cp:coreProperties>
</file>