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45" windowWidth="17955" windowHeight="1155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D99" i="1" l="1"/>
  <c r="C94" i="1"/>
  <c r="D90" i="1"/>
  <c r="D88" i="1"/>
  <c r="C82" i="1"/>
  <c r="D81" i="1"/>
  <c r="C78" i="1"/>
  <c r="D74" i="1"/>
  <c r="D72" i="1"/>
  <c r="D69" i="1"/>
  <c r="D58" i="1"/>
  <c r="D56" i="1"/>
  <c r="D54" i="1"/>
  <c r="D53" i="1"/>
  <c r="D51" i="1"/>
  <c r="D50" i="1"/>
  <c r="D48" i="1"/>
  <c r="D46" i="1"/>
  <c r="D45" i="1"/>
  <c r="D40" i="1"/>
  <c r="D38" i="1"/>
  <c r="D37" i="1"/>
  <c r="D36" i="1"/>
  <c r="D34" i="1"/>
  <c r="D33" i="1"/>
  <c r="D31" i="1"/>
  <c r="D29" i="1"/>
  <c r="D27" i="1"/>
  <c r="D24" i="1"/>
  <c r="D23" i="1"/>
  <c r="D22" i="1"/>
  <c r="C18" i="1"/>
  <c r="D17" i="1"/>
  <c r="D16" i="1"/>
  <c r="D15" i="1"/>
  <c r="C13" i="1"/>
  <c r="D12" i="1"/>
  <c r="D11" i="1"/>
  <c r="D10" i="1"/>
  <c r="D8" i="1"/>
  <c r="C83" i="1" l="1"/>
  <c r="C95" i="1" s="1"/>
  <c r="C98" i="1" s="1"/>
  <c r="D94" i="1"/>
  <c r="D13" i="1"/>
  <c r="D18" i="1"/>
  <c r="D78" i="1"/>
  <c r="D82" i="1"/>
  <c r="D83" i="1" l="1"/>
  <c r="D95" i="1" l="1"/>
  <c r="D100" i="1" l="1"/>
  <c r="D101" i="1" s="1"/>
</calcChain>
</file>

<file path=xl/sharedStrings.xml><?xml version="1.0" encoding="utf-8"?>
<sst xmlns="http://schemas.openxmlformats.org/spreadsheetml/2006/main" count="110" uniqueCount="108">
  <si>
    <t>(Ne leke)</t>
  </si>
  <si>
    <t>Nr</t>
  </si>
  <si>
    <t>ZERAT</t>
  </si>
  <si>
    <t xml:space="preserve">PLAN viti 2020 </t>
  </si>
  <si>
    <t xml:space="preserve">FAKT viti 2020 </t>
  </si>
  <si>
    <t>A. KL.7</t>
  </si>
  <si>
    <t>TE ARDHURAT</t>
  </si>
  <si>
    <t>Aktivitet  kryesor, aplikime kombetare</t>
  </si>
  <si>
    <t xml:space="preserve">Të trashëg. invest, proj. ne vazh.  </t>
  </si>
  <si>
    <t xml:space="preserve">Marreveshje e Madridit                      </t>
  </si>
  <si>
    <t xml:space="preserve"> Marreveshja e Hages          </t>
  </si>
  <si>
    <t xml:space="preserve">Te ardhura nga ZEP      </t>
  </si>
  <si>
    <t>TOTALI I TE ARDHURAVE</t>
  </si>
  <si>
    <t>B.600+601</t>
  </si>
  <si>
    <t xml:space="preserve">SHPENZIME PERSONELI            </t>
  </si>
  <si>
    <t>Paga e administrates</t>
  </si>
  <si>
    <t>Paga me kontrate per kohe te kufizuar</t>
  </si>
  <si>
    <t>0000</t>
  </si>
  <si>
    <t xml:space="preserve">Sigurime Shoqerore , Shendetesore   </t>
  </si>
  <si>
    <t>SHUMA</t>
  </si>
  <si>
    <t>C.</t>
  </si>
  <si>
    <t xml:space="preserve">SHPENZIME KORRENTE   </t>
  </si>
  <si>
    <t>602.'0</t>
  </si>
  <si>
    <t xml:space="preserve">  Materiale zyre dhe  te pergjithshme</t>
  </si>
  <si>
    <t>0100</t>
  </si>
  <si>
    <t xml:space="preserve">Kancelari         </t>
  </si>
  <si>
    <t>0200</t>
  </si>
  <si>
    <t xml:space="preserve">Materiale per pastrim, dezinfektim, ngrohje,  ndriçim </t>
  </si>
  <si>
    <t>0300</t>
  </si>
  <si>
    <t>Materiale per funks e pajiste zyres. Toner</t>
  </si>
  <si>
    <t>0400</t>
  </si>
  <si>
    <t>Materiale per funksionimin e pajisjeve speciale</t>
  </si>
  <si>
    <t>0500</t>
  </si>
  <si>
    <t>Blerje dokumentaconi</t>
  </si>
  <si>
    <t>0900</t>
  </si>
  <si>
    <t>Furniz dhe mater te tjera zy dhe te pergj. Mat promov</t>
  </si>
  <si>
    <t>Materiale dhe sherbime speciale</t>
  </si>
  <si>
    <t xml:space="preserve">Libra dhe publikime profesionale </t>
  </si>
  <si>
    <t>Shpenzim per prodhim dokumentacioni specifik</t>
  </si>
  <si>
    <t>Te tj mat dhe shpz spec(konsulenca), spote publ.perkthime,konferenca. Spotet publicitare sherbejne per promovimine e fushes se PI, ku promovimi eshte nje nga dy shtyllat kryesore te ligjit 9947 dhe eshte detyrim promovimi i saj. Perkthimi I akteve nenligjore si detyrim i anetaresimit te DPPI-se ne organizma nderkombetare, WIPO, EPO, EUIPO. Ne faqen zyrtare duhet te jene te perkthyera ne gjuhen angleze.</t>
  </si>
  <si>
    <t>Sherbime nga te tretet</t>
  </si>
  <si>
    <t>Elektricitet</t>
  </si>
  <si>
    <t>Uje</t>
  </si>
  <si>
    <t xml:space="preserve">Sherbime telefonike </t>
  </si>
  <si>
    <t>Telefoni fikse</t>
  </si>
  <si>
    <t>Telefoni celular</t>
  </si>
  <si>
    <t>Posta dhe sherbimi korrier</t>
  </si>
  <si>
    <t xml:space="preserve">Sherbim per ngrohje </t>
  </si>
  <si>
    <t>Sherbimet bankare</t>
  </si>
  <si>
    <t>Sherbime te sigurimit dhe ruajtjes</t>
  </si>
  <si>
    <t>Sherbime te pastrimit dhe gjelberimit</t>
  </si>
  <si>
    <t>Sherbime te printimit dhe publikimit</t>
  </si>
  <si>
    <t xml:space="preserve">Kosto e trajnimit dhe seminareve </t>
  </si>
  <si>
    <t xml:space="preserve">Sherbime te tjera.  </t>
  </si>
  <si>
    <t>Fondi i emergjencave 2%</t>
  </si>
  <si>
    <t>Shpenzime  transporti</t>
  </si>
  <si>
    <t>Karburant dhe vaj</t>
  </si>
  <si>
    <t>Pjese kembimi , goma , bateri</t>
  </si>
  <si>
    <t>Shpenzimet e siguracionit te mjeteve te transportit</t>
  </si>
  <si>
    <t>Shpenzime te tjera transporti</t>
  </si>
  <si>
    <t>Shpenzime udhetimi</t>
  </si>
  <si>
    <t>Udhetim i brendshem</t>
  </si>
  <si>
    <t>Udhetim jashte shtetit</t>
  </si>
  <si>
    <t xml:space="preserve">Shpenzime per mirembajtje te zakonshme </t>
  </si>
  <si>
    <t xml:space="preserve">Shpenzime per mirembajtjen e objekteve ndertimore </t>
  </si>
  <si>
    <t>Shpenzime per mirembajtjen e mjeteve te transportit</t>
  </si>
  <si>
    <t xml:space="preserve">Shpenzime per mirembajtjen e pajisjeve te zyrave </t>
  </si>
  <si>
    <t>Shpenzime per qiramarrje</t>
  </si>
  <si>
    <t>Shpenzime per qiramarrje ambjentesh</t>
  </si>
  <si>
    <t xml:space="preserve">Shpenzime per qiramarrje mjetesh transporti </t>
  </si>
  <si>
    <t>Shpenzime te tjera qiraje</t>
  </si>
  <si>
    <t>Shpenzime per detyrime dhe kompesime legale</t>
  </si>
  <si>
    <t>Shpenzim per ekzekutim te dety. kontr. pa paguara</t>
  </si>
  <si>
    <t>Shpenzime per kompesime te tjera ta papaguara</t>
  </si>
  <si>
    <t>Shpenzime te lidhura me huamarrjen per hua</t>
  </si>
  <si>
    <t>Shpenzime per kuota qe rrjedhin nga detyrimet</t>
  </si>
  <si>
    <t>Shpenzime te tjera operative</t>
  </si>
  <si>
    <t>Shpenzime per pritje dhe percjellje</t>
  </si>
  <si>
    <t>Shpenzime per aktivitete sociale per personelin</t>
  </si>
  <si>
    <t>Shpenzime gjyqesore</t>
  </si>
  <si>
    <t>Shpenzime per honorare( Bordi+K.Mbikqyres)</t>
  </si>
  <si>
    <t xml:space="preserve">Shpenzime per pjesmarrje ne konferenca </t>
  </si>
  <si>
    <t>Shpenzime per tatime &amp;taksa te paguara nga institu.</t>
  </si>
  <si>
    <t>E.604</t>
  </si>
  <si>
    <t xml:space="preserve">                 TRANSFERIME KORRENTE TE BRENDESHME</t>
  </si>
  <si>
    <t>F.605</t>
  </si>
  <si>
    <t xml:space="preserve">TRANSFERIME KORRENTE JASHTE   </t>
  </si>
  <si>
    <t>Transferta Organizma Nderkombetare; "Marreveshja e Lisbones" referuar nenit 29 te Aktit te Gjeneves</t>
  </si>
  <si>
    <t>Transferta Organizma Nderkombetare;(EPO) ne zbatim te nenit 39 te Konventes Europiane te Patentave</t>
  </si>
  <si>
    <t xml:space="preserve">SHUMA    </t>
  </si>
  <si>
    <t xml:space="preserve">TOTALI I SHPENZIMEVE </t>
  </si>
  <si>
    <t>G.231.8</t>
  </si>
  <si>
    <t xml:space="preserve"> SHPENZIME KAPITALE TE TRUPEZUARA    </t>
  </si>
  <si>
    <t>Orendi zyre</t>
  </si>
  <si>
    <t xml:space="preserve">Pajisje kompjuterike </t>
  </si>
  <si>
    <t>Krijimi I nje faqe te re ne dy gjuhe, shqip, anglisht + faqe administ.Vazhdon ne 2019</t>
  </si>
  <si>
    <t>Liçense Server Payroll, implementim dhe venie ne pune</t>
  </si>
  <si>
    <t>Kamera sigurie dhe akses kontrolli</t>
  </si>
  <si>
    <t>Krijimi I nje regjistri per listen e PA, kush ska paguar kalon "inactive" vazh 2019</t>
  </si>
  <si>
    <t>l.230</t>
  </si>
  <si>
    <t>TOTALI I SHPENZIMEVE KAPITALE</t>
  </si>
  <si>
    <t>TOTAL SHPENZIME KORRENTE DHE INVESTIMESH</t>
  </si>
  <si>
    <t>TEPRICA DERDHJE NE BUXHETIN E SHTETIT</t>
  </si>
  <si>
    <t xml:space="preserve">Kthim pagesash </t>
  </si>
  <si>
    <t xml:space="preserve">Total </t>
  </si>
  <si>
    <t>diferenca</t>
  </si>
  <si>
    <r>
      <t xml:space="preserve"> </t>
    </r>
    <r>
      <rPr>
        <b/>
        <sz val="14"/>
        <rFont val="Arial"/>
        <family val="2"/>
      </rPr>
      <t>SHPENZIME KAPITALE TE PATRUPEZUARA</t>
    </r>
  </si>
  <si>
    <t>BUXHETI I DPPI-së JANAR-SHTATOR, VITI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</si>
</sst>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9"/>
      <name val="Arial"/>
      <family val="2"/>
    </font>
    <font>
      <b/>
      <u/>
      <sz val="12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11"/>
      <color theme="1"/>
      <name val="Arial Narrow"/>
      <family val="2"/>
    </font>
    <font>
      <b/>
      <sz val="14"/>
      <name val="Arial"/>
      <family val="2"/>
      <charset val="238"/>
    </font>
    <font>
      <b/>
      <sz val="14"/>
      <name val="Arial"/>
      <family val="2"/>
    </font>
    <font>
      <b/>
      <sz val="14"/>
      <color theme="1"/>
      <name val="Calibri"/>
      <family val="2"/>
      <scheme val="minor"/>
    </font>
    <font>
      <sz val="14"/>
      <name val="Arial"/>
      <family val="2"/>
    </font>
    <font>
      <sz val="11"/>
      <color rgb="FF0070C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Arial"/>
      <family val="2"/>
      <charset val="238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sz val="14"/>
      <color indexed="8"/>
      <name val="Arial"/>
      <family val="2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4"/>
      <color indexed="8"/>
      <name val="Arial"/>
      <family val="2"/>
    </font>
    <font>
      <b/>
      <sz val="14"/>
      <color rgb="FFFF0000"/>
      <name val="Calibri"/>
      <family val="2"/>
      <scheme val="minor"/>
    </font>
    <font>
      <b/>
      <sz val="12"/>
      <color theme="1" tint="4.9989318521683403E-2"/>
      <name val="Arial"/>
      <family val="2"/>
    </font>
    <font>
      <sz val="1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 tint="4.9989318521683403E-2"/>
      <name val="Arial"/>
      <family val="2"/>
    </font>
    <font>
      <sz val="14"/>
      <color theme="1"/>
      <name val="Arial"/>
      <family val="2"/>
    </font>
    <font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</cellStyleXfs>
  <cellXfs count="169">
    <xf numFmtId="0" fontId="0" fillId="0" borderId="0" xfId="0"/>
    <xf numFmtId="164" fontId="6" fillId="0" borderId="0" xfId="2" applyNumberFormat="1" applyFont="1" applyProtection="1">
      <protection locked="0"/>
    </xf>
    <xf numFmtId="164" fontId="7" fillId="0" borderId="0" xfId="2" applyNumberFormat="1" applyFont="1" applyProtection="1">
      <protection locked="0"/>
    </xf>
    <xf numFmtId="0" fontId="8" fillId="0" borderId="0" xfId="3" applyFont="1" applyFill="1"/>
    <xf numFmtId="0" fontId="5" fillId="0" borderId="0" xfId="3" applyFont="1" applyFill="1"/>
    <xf numFmtId="0" fontId="5" fillId="0" borderId="0" xfId="3" applyFont="1" applyFill="1" applyAlignment="1"/>
    <xf numFmtId="0" fontId="5" fillId="0" borderId="0" xfId="3"/>
    <xf numFmtId="0" fontId="6" fillId="0" borderId="0" xfId="3" applyFont="1" applyProtection="1">
      <protection locked="0"/>
    </xf>
    <xf numFmtId="0" fontId="7" fillId="0" borderId="0" xfId="3" applyFont="1" applyProtection="1">
      <protection locked="0"/>
    </xf>
    <xf numFmtId="0" fontId="5" fillId="0" borderId="0" xfId="3" applyFont="1" applyProtection="1">
      <protection locked="0"/>
    </xf>
    <xf numFmtId="0" fontId="9" fillId="0" borderId="0" xfId="0" applyFont="1"/>
    <xf numFmtId="0" fontId="10" fillId="0" borderId="0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2" fillId="0" borderId="1" xfId="0" applyFont="1" applyBorder="1" applyAlignment="1" applyProtection="1">
      <alignment horizontal="center"/>
      <protection locked="0"/>
    </xf>
    <xf numFmtId="0" fontId="13" fillId="0" borderId="1" xfId="0" applyFont="1" applyBorder="1" applyAlignment="1" applyProtection="1">
      <alignment horizontal="center"/>
      <protection locked="0"/>
    </xf>
    <xf numFmtId="0" fontId="14" fillId="0" borderId="0" xfId="0" applyFont="1" applyAlignment="1">
      <alignment horizontal="right"/>
    </xf>
    <xf numFmtId="0" fontId="15" fillId="2" borderId="2" xfId="0" applyFont="1" applyFill="1" applyBorder="1" applyProtection="1">
      <protection locked="0"/>
    </xf>
    <xf numFmtId="0" fontId="16" fillId="2" borderId="2" xfId="0" applyFont="1" applyFill="1" applyBorder="1" applyAlignment="1" applyProtection="1">
      <alignment horizontal="center"/>
      <protection locked="0"/>
    </xf>
    <xf numFmtId="0" fontId="17" fillId="2" borderId="2" xfId="0" applyFont="1" applyFill="1" applyBorder="1" applyAlignment="1" applyProtection="1">
      <alignment horizontal="center"/>
      <protection locked="0"/>
    </xf>
    <xf numFmtId="0" fontId="16" fillId="3" borderId="3" xfId="0" applyFont="1" applyFill="1" applyBorder="1" applyProtection="1">
      <protection locked="0"/>
    </xf>
    <xf numFmtId="0" fontId="16" fillId="3" borderId="4" xfId="0" applyFont="1" applyFill="1" applyBorder="1" applyAlignment="1" applyProtection="1">
      <alignment horizontal="center"/>
      <protection locked="0"/>
    </xf>
    <xf numFmtId="0" fontId="9" fillId="0" borderId="4" xfId="0" applyFont="1" applyBorder="1"/>
    <xf numFmtId="0" fontId="9" fillId="0" borderId="5" xfId="0" applyFont="1" applyBorder="1"/>
    <xf numFmtId="0" fontId="18" fillId="0" borderId="3" xfId="0" applyFont="1" applyBorder="1" applyProtection="1">
      <protection locked="0"/>
    </xf>
    <xf numFmtId="0" fontId="18" fillId="0" borderId="4" xfId="0" applyFont="1" applyBorder="1" applyAlignment="1" applyProtection="1">
      <alignment horizontal="left"/>
      <protection locked="0"/>
    </xf>
    <xf numFmtId="164" fontId="17" fillId="0" borderId="6" xfId="0" applyNumberFormat="1" applyFont="1" applyBorder="1"/>
    <xf numFmtId="164" fontId="17" fillId="0" borderId="7" xfId="0" applyNumberFormat="1" applyFont="1" applyBorder="1"/>
    <xf numFmtId="43" fontId="19" fillId="0" borderId="0" xfId="0" applyNumberFormat="1" applyFont="1"/>
    <xf numFmtId="0" fontId="18" fillId="3" borderId="4" xfId="0" applyFont="1" applyFill="1" applyBorder="1" applyAlignment="1" applyProtection="1">
      <alignment horizontal="left"/>
      <protection locked="0"/>
    </xf>
    <xf numFmtId="164" fontId="17" fillId="0" borderId="6" xfId="1" applyNumberFormat="1" applyFont="1" applyBorder="1"/>
    <xf numFmtId="0" fontId="19" fillId="0" borderId="0" xfId="0" applyFont="1"/>
    <xf numFmtId="0" fontId="18" fillId="0" borderId="8" xfId="0" applyFont="1" applyBorder="1" applyProtection="1">
      <protection locked="0"/>
    </xf>
    <xf numFmtId="0" fontId="18" fillId="0" borderId="6" xfId="0" applyFont="1" applyBorder="1" applyAlignment="1" applyProtection="1">
      <alignment wrapText="1"/>
      <protection locked="0"/>
    </xf>
    <xf numFmtId="164" fontId="20" fillId="0" borderId="6" xfId="1" applyNumberFormat="1" applyFont="1" applyBorder="1" applyAlignment="1">
      <alignment horizontal="center"/>
    </xf>
    <xf numFmtId="10" fontId="19" fillId="0" borderId="0" xfId="0" applyNumberFormat="1" applyFont="1"/>
    <xf numFmtId="0" fontId="0" fillId="0" borderId="0" xfId="0" applyAlignment="1">
      <alignment wrapText="1"/>
    </xf>
    <xf numFmtId="0" fontId="18" fillId="0" borderId="8" xfId="0" applyFont="1" applyBorder="1" applyAlignment="1" applyProtection="1">
      <protection locked="0"/>
    </xf>
    <xf numFmtId="0" fontId="18" fillId="3" borderId="6" xfId="0" applyFont="1" applyFill="1" applyBorder="1" applyAlignment="1" applyProtection="1">
      <protection locked="0"/>
    </xf>
    <xf numFmtId="9" fontId="19" fillId="0" borderId="0" xfId="0" applyNumberFormat="1" applyFont="1"/>
    <xf numFmtId="0" fontId="21" fillId="2" borderId="8" xfId="0" applyFont="1" applyFill="1" applyBorder="1" applyProtection="1">
      <protection locked="0"/>
    </xf>
    <xf numFmtId="0" fontId="16" fillId="2" borderId="6" xfId="0" applyFont="1" applyFill="1" applyBorder="1" applyAlignment="1" applyProtection="1">
      <alignment horizontal="center"/>
      <protection locked="0"/>
    </xf>
    <xf numFmtId="164" fontId="17" fillId="2" borderId="6" xfId="0" applyNumberFormat="1" applyFont="1" applyFill="1" applyBorder="1"/>
    <xf numFmtId="164" fontId="17" fillId="2" borderId="7" xfId="0" applyNumberFormat="1" applyFont="1" applyFill="1" applyBorder="1"/>
    <xf numFmtId="43" fontId="0" fillId="0" borderId="0" xfId="1" applyFont="1"/>
    <xf numFmtId="0" fontId="16" fillId="3" borderId="8" xfId="0" applyFont="1" applyFill="1" applyBorder="1" applyProtection="1">
      <protection locked="0"/>
    </xf>
    <xf numFmtId="0" fontId="16" fillId="3" borderId="6" xfId="0" applyFont="1" applyFill="1" applyBorder="1" applyAlignment="1" applyProtection="1">
      <alignment horizontal="center"/>
      <protection locked="0"/>
    </xf>
    <xf numFmtId="0" fontId="22" fillId="0" borderId="6" xfId="0" applyFont="1" applyBorder="1"/>
    <xf numFmtId="0" fontId="22" fillId="0" borderId="7" xfId="0" applyFont="1" applyBorder="1"/>
    <xf numFmtId="0" fontId="18" fillId="0" borderId="6" xfId="0" applyFont="1" applyBorder="1" applyProtection="1">
      <protection locked="0"/>
    </xf>
    <xf numFmtId="164" fontId="22" fillId="0" borderId="6" xfId="0" applyNumberFormat="1" applyFont="1" applyBorder="1"/>
    <xf numFmtId="164" fontId="22" fillId="0" borderId="7" xfId="0" applyNumberFormat="1" applyFont="1" applyBorder="1"/>
    <xf numFmtId="165" fontId="0" fillId="0" borderId="0" xfId="0" applyNumberFormat="1"/>
    <xf numFmtId="0" fontId="18" fillId="3" borderId="8" xfId="0" applyFont="1" applyFill="1" applyBorder="1" applyProtection="1">
      <protection locked="0"/>
    </xf>
    <xf numFmtId="0" fontId="18" fillId="3" borderId="6" xfId="0" applyFont="1" applyFill="1" applyBorder="1" applyProtection="1">
      <protection locked="0"/>
    </xf>
    <xf numFmtId="164" fontId="23" fillId="0" borderId="6" xfId="0" applyNumberFormat="1" applyFont="1" applyBorder="1"/>
    <xf numFmtId="0" fontId="0" fillId="3" borderId="0" xfId="0" applyFill="1"/>
    <xf numFmtId="0" fontId="18" fillId="3" borderId="8" xfId="0" quotePrefix="1" applyFont="1" applyFill="1" applyBorder="1" applyAlignment="1" applyProtection="1">
      <alignment horizontal="right"/>
      <protection locked="0"/>
    </xf>
    <xf numFmtId="0" fontId="16" fillId="2" borderId="8" xfId="0" applyFont="1" applyFill="1" applyBorder="1" applyProtection="1">
      <protection locked="0"/>
    </xf>
    <xf numFmtId="0" fontId="18" fillId="2" borderId="8" xfId="0" applyFont="1" applyFill="1" applyBorder="1" applyProtection="1">
      <protection locked="0"/>
    </xf>
    <xf numFmtId="0" fontId="22" fillId="2" borderId="6" xfId="0" applyFont="1" applyFill="1" applyBorder="1"/>
    <xf numFmtId="0" fontId="22" fillId="2" borderId="7" xfId="0" applyFont="1" applyFill="1" applyBorder="1"/>
    <xf numFmtId="0" fontId="16" fillId="3" borderId="8" xfId="0" applyFont="1" applyFill="1" applyBorder="1" applyAlignment="1" applyProtection="1">
      <alignment horizontal="left"/>
      <protection locked="0"/>
    </xf>
    <xf numFmtId="0" fontId="18" fillId="0" borderId="8" xfId="0" quotePrefix="1" applyFont="1" applyFill="1" applyBorder="1" applyAlignment="1" applyProtection="1">
      <alignment horizontal="right"/>
      <protection locked="0"/>
    </xf>
    <xf numFmtId="0" fontId="18" fillId="0" borderId="6" xfId="0" applyFont="1" applyFill="1" applyBorder="1" applyProtection="1">
      <protection locked="0"/>
    </xf>
    <xf numFmtId="164" fontId="22" fillId="3" borderId="6" xfId="0" applyNumberFormat="1" applyFont="1" applyFill="1" applyBorder="1"/>
    <xf numFmtId="164" fontId="23" fillId="3" borderId="6" xfId="0" applyNumberFormat="1" applyFont="1" applyFill="1" applyBorder="1"/>
    <xf numFmtId="0" fontId="16" fillId="0" borderId="8" xfId="0" quotePrefix="1" applyFont="1" applyFill="1" applyBorder="1" applyAlignment="1" applyProtection="1">
      <alignment horizontal="left"/>
      <protection locked="0"/>
    </xf>
    <xf numFmtId="0" fontId="16" fillId="0" borderId="6" xfId="0" applyFont="1" applyFill="1" applyBorder="1" applyAlignment="1" applyProtection="1">
      <alignment horizontal="center"/>
      <protection locked="0"/>
    </xf>
    <xf numFmtId="0" fontId="18" fillId="0" borderId="8" xfId="0" applyFont="1" applyFill="1" applyBorder="1" applyProtection="1">
      <protection locked="0"/>
    </xf>
    <xf numFmtId="0" fontId="24" fillId="0" borderId="6" xfId="0" applyFont="1" applyBorder="1" applyAlignment="1" applyProtection="1">
      <alignment wrapText="1"/>
      <protection locked="0"/>
    </xf>
    <xf numFmtId="0" fontId="16" fillId="0" borderId="8" xfId="0" applyFont="1" applyFill="1" applyBorder="1" applyAlignment="1" applyProtection="1">
      <alignment horizontal="left"/>
      <protection locked="0"/>
    </xf>
    <xf numFmtId="0" fontId="16" fillId="0" borderId="6" xfId="0" applyFont="1" applyBorder="1" applyAlignment="1" applyProtection="1">
      <alignment horizontal="center"/>
      <protection locked="0"/>
    </xf>
    <xf numFmtId="0" fontId="18" fillId="0" borderId="8" xfId="0" quotePrefix="1" applyFont="1" applyBorder="1" applyAlignment="1" applyProtection="1">
      <alignment horizontal="right"/>
      <protection locked="0"/>
    </xf>
    <xf numFmtId="0" fontId="18" fillId="0" borderId="6" xfId="0" applyFont="1" applyBorder="1" applyAlignment="1" applyProtection="1">
      <alignment horizontal="left"/>
      <protection locked="0"/>
    </xf>
    <xf numFmtId="0" fontId="25" fillId="3" borderId="6" xfId="0" applyFont="1" applyFill="1" applyBorder="1" applyAlignment="1" applyProtection="1">
      <alignment horizontal="left"/>
      <protection locked="0"/>
    </xf>
    <xf numFmtId="0" fontId="25" fillId="0" borderId="6" xfId="0" applyFont="1" applyBorder="1" applyAlignment="1" applyProtection="1">
      <alignment horizontal="left"/>
      <protection locked="0"/>
    </xf>
    <xf numFmtId="0" fontId="25" fillId="0" borderId="8" xfId="0" applyFont="1" applyBorder="1" applyProtection="1">
      <protection locked="0"/>
    </xf>
    <xf numFmtId="0" fontId="25" fillId="0" borderId="6" xfId="0" applyFont="1" applyBorder="1" applyProtection="1">
      <protection locked="0"/>
    </xf>
    <xf numFmtId="0" fontId="25" fillId="3" borderId="8" xfId="0" applyFont="1" applyFill="1" applyBorder="1" applyAlignment="1" applyProtection="1">
      <alignment horizontal="right"/>
      <protection locked="0"/>
    </xf>
    <xf numFmtId="0" fontId="25" fillId="3" borderId="6" xfId="0" applyFont="1" applyFill="1" applyBorder="1" applyProtection="1">
      <protection locked="0"/>
    </xf>
    <xf numFmtId="0" fontId="26" fillId="3" borderId="0" xfId="0" applyFont="1" applyFill="1"/>
    <xf numFmtId="0" fontId="25" fillId="3" borderId="8" xfId="0" applyFont="1" applyFill="1" applyBorder="1" applyProtection="1">
      <protection locked="0"/>
    </xf>
    <xf numFmtId="164" fontId="27" fillId="0" borderId="0" xfId="1" applyNumberFormat="1" applyFont="1"/>
    <xf numFmtId="164" fontId="3" fillId="3" borderId="0" xfId="0" applyNumberFormat="1" applyFont="1" applyFill="1"/>
    <xf numFmtId="0" fontId="22" fillId="3" borderId="0" xfId="0" applyFont="1" applyFill="1"/>
    <xf numFmtId="0" fontId="3" fillId="3" borderId="0" xfId="0" applyFont="1" applyFill="1"/>
    <xf numFmtId="0" fontId="28" fillId="3" borderId="8" xfId="0" applyFont="1" applyFill="1" applyBorder="1" applyAlignment="1" applyProtection="1">
      <alignment horizontal="left"/>
      <protection locked="0"/>
    </xf>
    <xf numFmtId="0" fontId="28" fillId="3" borderId="6" xfId="0" applyFont="1" applyFill="1" applyBorder="1" applyAlignment="1" applyProtection="1">
      <alignment horizontal="center"/>
      <protection locked="0"/>
    </xf>
    <xf numFmtId="0" fontId="18" fillId="0" borderId="8" xfId="0" applyFont="1" applyBorder="1" applyAlignment="1" applyProtection="1">
      <alignment horizontal="right"/>
      <protection locked="0"/>
    </xf>
    <xf numFmtId="0" fontId="18" fillId="3" borderId="6" xfId="0" applyFont="1" applyFill="1" applyBorder="1" applyAlignment="1" applyProtection="1">
      <alignment wrapText="1"/>
      <protection locked="0"/>
    </xf>
    <xf numFmtId="0" fontId="18" fillId="3" borderId="8" xfId="0" applyFont="1" applyFill="1" applyBorder="1" applyAlignment="1" applyProtection="1">
      <alignment horizontal="right"/>
      <protection locked="0"/>
    </xf>
    <xf numFmtId="0" fontId="16" fillId="3" borderId="8" xfId="0" quotePrefix="1" applyFont="1" applyFill="1" applyBorder="1" applyAlignment="1" applyProtection="1">
      <alignment horizontal="left"/>
      <protection locked="0"/>
    </xf>
    <xf numFmtId="0" fontId="16" fillId="3" borderId="6" xfId="0" applyFont="1" applyFill="1" applyBorder="1" applyAlignment="1" applyProtection="1">
      <alignment horizontal="center" wrapText="1"/>
      <protection locked="0"/>
    </xf>
    <xf numFmtId="0" fontId="16" fillId="3" borderId="7" xfId="0" applyFont="1" applyFill="1" applyBorder="1" applyAlignment="1" applyProtection="1">
      <alignment horizontal="left"/>
      <protection locked="0"/>
    </xf>
    <xf numFmtId="0" fontId="16" fillId="3" borderId="7" xfId="0" applyFont="1" applyFill="1" applyBorder="1" applyAlignment="1" applyProtection="1">
      <alignment horizontal="center"/>
      <protection locked="0"/>
    </xf>
    <xf numFmtId="0" fontId="18" fillId="3" borderId="7" xfId="0" applyFont="1" applyFill="1" applyBorder="1" applyAlignment="1" applyProtection="1">
      <alignment horizontal="right"/>
      <protection locked="0"/>
    </xf>
    <xf numFmtId="0" fontId="18" fillId="3" borderId="7" xfId="0" applyFont="1" applyFill="1" applyBorder="1" applyAlignment="1" applyProtection="1">
      <protection locked="0"/>
    </xf>
    <xf numFmtId="0" fontId="7" fillId="3" borderId="7" xfId="0" applyFont="1" applyFill="1" applyBorder="1" applyAlignment="1" applyProtection="1">
      <alignment horizontal="center"/>
      <protection locked="0"/>
    </xf>
    <xf numFmtId="164" fontId="29" fillId="0" borderId="6" xfId="0" applyNumberFormat="1" applyFont="1" applyBorder="1"/>
    <xf numFmtId="0" fontId="22" fillId="0" borderId="7" xfId="0" applyFont="1" applyBorder="1" applyProtection="1">
      <protection locked="0"/>
    </xf>
    <xf numFmtId="0" fontId="16" fillId="4" borderId="8" xfId="0" applyFont="1" applyFill="1" applyBorder="1" applyProtection="1">
      <protection locked="0"/>
    </xf>
    <xf numFmtId="0" fontId="30" fillId="4" borderId="6" xfId="0" applyFont="1" applyFill="1" applyBorder="1" applyAlignment="1" applyProtection="1">
      <alignment wrapText="1"/>
      <protection locked="0"/>
    </xf>
    <xf numFmtId="164" fontId="22" fillId="4" borderId="6" xfId="0" applyNumberFormat="1" applyFont="1" applyFill="1" applyBorder="1"/>
    <xf numFmtId="164" fontId="22" fillId="4" borderId="7" xfId="0" applyNumberFormat="1" applyFont="1" applyFill="1" applyBorder="1"/>
    <xf numFmtId="164" fontId="23" fillId="0" borderId="7" xfId="0" applyNumberFormat="1" applyFont="1" applyBorder="1"/>
    <xf numFmtId="164" fontId="20" fillId="2" borderId="6" xfId="1" applyNumberFormat="1" applyFont="1" applyFill="1" applyBorder="1" applyProtection="1">
      <protection locked="0"/>
    </xf>
    <xf numFmtId="164" fontId="20" fillId="2" borderId="7" xfId="1" applyNumberFormat="1" applyFont="1" applyFill="1" applyBorder="1" applyProtection="1">
      <protection locked="0"/>
    </xf>
    <xf numFmtId="0" fontId="16" fillId="5" borderId="8" xfId="0" applyFont="1" applyFill="1" applyBorder="1" applyProtection="1">
      <protection locked="0"/>
    </xf>
    <xf numFmtId="0" fontId="7" fillId="5" borderId="6" xfId="0" applyFont="1" applyFill="1" applyBorder="1" applyAlignment="1" applyProtection="1">
      <alignment horizontal="center"/>
      <protection locked="0"/>
    </xf>
    <xf numFmtId="0" fontId="22" fillId="5" borderId="6" xfId="0" applyFont="1" applyFill="1" applyBorder="1"/>
    <xf numFmtId="0" fontId="22" fillId="5" borderId="7" xfId="0" applyFont="1" applyFill="1" applyBorder="1"/>
    <xf numFmtId="0" fontId="23" fillId="0" borderId="6" xfId="0" applyFont="1" applyFill="1" applyBorder="1"/>
    <xf numFmtId="0" fontId="23" fillId="0" borderId="7" xfId="0" applyFont="1" applyFill="1" applyBorder="1"/>
    <xf numFmtId="164" fontId="0" fillId="0" borderId="0" xfId="0" applyNumberFormat="1"/>
    <xf numFmtId="164" fontId="17" fillId="2" borderId="6" xfId="1" applyNumberFormat="1" applyFont="1" applyFill="1" applyBorder="1"/>
    <xf numFmtId="164" fontId="17" fillId="2" borderId="7" xfId="1" applyNumberFormat="1" applyFont="1" applyFill="1" applyBorder="1"/>
    <xf numFmtId="0" fontId="21" fillId="2" borderId="7" xfId="0" applyFont="1" applyFill="1" applyBorder="1" applyProtection="1">
      <protection locked="0"/>
    </xf>
    <xf numFmtId="0" fontId="16" fillId="2" borderId="7" xfId="0" applyFont="1" applyFill="1" applyBorder="1" applyAlignment="1" applyProtection="1">
      <alignment horizontal="center"/>
      <protection locked="0"/>
    </xf>
    <xf numFmtId="164" fontId="20" fillId="2" borderId="6" xfId="0" applyNumberFormat="1" applyFont="1" applyFill="1" applyBorder="1"/>
    <xf numFmtId="164" fontId="20" fillId="2" borderId="7" xfId="0" applyNumberFormat="1" applyFont="1" applyFill="1" applyBorder="1"/>
    <xf numFmtId="164" fontId="31" fillId="0" borderId="0" xfId="0" applyNumberFormat="1" applyFont="1"/>
    <xf numFmtId="0" fontId="31" fillId="0" borderId="0" xfId="0" applyFont="1"/>
    <xf numFmtId="0" fontId="21" fillId="3" borderId="9" xfId="0" applyFont="1" applyFill="1" applyBorder="1" applyProtection="1">
      <protection locked="0"/>
    </xf>
    <xf numFmtId="0" fontId="16" fillId="3" borderId="0" xfId="0" applyFont="1" applyFill="1" applyBorder="1" applyAlignment="1" applyProtection="1">
      <alignment horizontal="center"/>
      <protection locked="0"/>
    </xf>
    <xf numFmtId="0" fontId="23" fillId="3" borderId="6" xfId="0" applyFont="1" applyFill="1" applyBorder="1"/>
    <xf numFmtId="0" fontId="23" fillId="3" borderId="7" xfId="0" applyFont="1" applyFill="1" applyBorder="1"/>
    <xf numFmtId="0" fontId="31" fillId="3" borderId="0" xfId="0" applyFont="1" applyFill="1" applyBorder="1"/>
    <xf numFmtId="0" fontId="32" fillId="4" borderId="7" xfId="0" applyFont="1" applyFill="1" applyBorder="1" applyAlignment="1" applyProtection="1">
      <alignment horizontal="left"/>
      <protection locked="0"/>
    </xf>
    <xf numFmtId="0" fontId="32" fillId="4" borderId="7" xfId="0" applyFont="1" applyFill="1" applyBorder="1" applyAlignment="1" applyProtection="1">
      <alignment horizontal="center"/>
      <protection locked="0"/>
    </xf>
    <xf numFmtId="0" fontId="33" fillId="3" borderId="9" xfId="0" applyFont="1" applyFill="1" applyBorder="1" applyAlignment="1" applyProtection="1">
      <alignment horizontal="right"/>
      <protection locked="0"/>
    </xf>
    <xf numFmtId="0" fontId="33" fillId="3" borderId="6" xfId="0" applyFont="1" applyFill="1" applyBorder="1" applyAlignment="1" applyProtection="1">
      <alignment horizontal="left" wrapText="1"/>
      <protection locked="0"/>
    </xf>
    <xf numFmtId="49" fontId="34" fillId="3" borderId="9" xfId="0" quotePrefix="1" applyNumberFormat="1" applyFont="1" applyFill="1" applyBorder="1" applyAlignment="1" applyProtection="1">
      <alignment horizontal="right"/>
      <protection locked="0"/>
    </xf>
    <xf numFmtId="0" fontId="34" fillId="3" borderId="6" xfId="0" applyFont="1" applyFill="1" applyBorder="1" applyAlignment="1" applyProtection="1">
      <alignment horizontal="left" wrapText="1"/>
      <protection locked="0"/>
    </xf>
    <xf numFmtId="0" fontId="34" fillId="3" borderId="9" xfId="0" applyFont="1" applyFill="1" applyBorder="1" applyAlignment="1" applyProtection="1">
      <alignment horizontal="right"/>
      <protection locked="0"/>
    </xf>
    <xf numFmtId="0" fontId="32" fillId="6" borderId="9" xfId="0" applyFont="1" applyFill="1" applyBorder="1" applyAlignment="1" applyProtection="1">
      <alignment horizontal="left"/>
      <protection locked="0"/>
    </xf>
    <xf numFmtId="0" fontId="18" fillId="6" borderId="7" xfId="0" applyFont="1" applyFill="1" applyBorder="1" applyAlignment="1" applyProtection="1">
      <alignment wrapText="1"/>
      <protection locked="0"/>
    </xf>
    <xf numFmtId="164" fontId="22" fillId="6" borderId="6" xfId="0" applyNumberFormat="1" applyFont="1" applyFill="1" applyBorder="1"/>
    <xf numFmtId="164" fontId="22" fillId="6" borderId="7" xfId="0" applyNumberFormat="1" applyFont="1" applyFill="1" applyBorder="1"/>
    <xf numFmtId="0" fontId="34" fillId="7" borderId="8" xfId="0" applyFont="1" applyFill="1" applyBorder="1" applyProtection="1">
      <protection locked="0"/>
    </xf>
    <xf numFmtId="0" fontId="32" fillId="7" borderId="6" xfId="0" applyFont="1" applyFill="1" applyBorder="1" applyProtection="1">
      <protection locked="0"/>
    </xf>
    <xf numFmtId="164" fontId="17" fillId="7" borderId="6" xfId="1" applyNumberFormat="1" applyFont="1" applyFill="1" applyBorder="1" applyProtection="1"/>
    <xf numFmtId="164" fontId="17" fillId="7" borderId="7" xfId="1" applyNumberFormat="1" applyFont="1" applyFill="1" applyBorder="1" applyProtection="1"/>
    <xf numFmtId="0" fontId="3" fillId="0" borderId="0" xfId="0" applyFont="1" applyBorder="1"/>
    <xf numFmtId="0" fontId="16" fillId="7" borderId="8" xfId="0" applyFont="1" applyFill="1" applyBorder="1" applyProtection="1">
      <protection locked="0"/>
    </xf>
    <xf numFmtId="0" fontId="16" fillId="7" borderId="6" xfId="0" applyFont="1" applyFill="1" applyBorder="1" applyProtection="1">
      <protection locked="0"/>
    </xf>
    <xf numFmtId="0" fontId="3" fillId="0" borderId="0" xfId="0" applyFont="1"/>
    <xf numFmtId="0" fontId="22" fillId="0" borderId="0" xfId="0" applyFont="1"/>
    <xf numFmtId="0" fontId="23" fillId="0" borderId="0" xfId="0" applyFont="1" applyFill="1"/>
    <xf numFmtId="164" fontId="23" fillId="0" borderId="0" xfId="0" applyNumberFormat="1" applyFont="1" applyFill="1"/>
    <xf numFmtId="164" fontId="35" fillId="0" borderId="0" xfId="0" applyNumberFormat="1" applyFont="1" applyFill="1"/>
    <xf numFmtId="0" fontId="36" fillId="0" borderId="0" xfId="0" applyFont="1" applyFill="1"/>
    <xf numFmtId="164" fontId="37" fillId="0" borderId="0" xfId="0" applyNumberFormat="1" applyFont="1" applyFill="1"/>
    <xf numFmtId="164" fontId="36" fillId="0" borderId="0" xfId="0" applyNumberFormat="1" applyFont="1" applyFill="1"/>
    <xf numFmtId="0" fontId="2" fillId="0" borderId="0" xfId="0" applyFont="1" applyFill="1"/>
    <xf numFmtId="0" fontId="37" fillId="0" borderId="0" xfId="0" applyFont="1" applyFill="1"/>
    <xf numFmtId="0" fontId="8" fillId="0" borderId="0" xfId="0" applyFont="1" applyFill="1"/>
    <xf numFmtId="0" fontId="4" fillId="0" borderId="0" xfId="0" applyFont="1" applyFill="1"/>
    <xf numFmtId="43" fontId="38" fillId="0" borderId="0" xfId="0" applyNumberFormat="1" applyFont="1" applyFill="1"/>
    <xf numFmtId="0" fontId="38" fillId="0" borderId="0" xfId="0" applyFont="1" applyFill="1"/>
    <xf numFmtId="0" fontId="31" fillId="0" borderId="0" xfId="0" applyFont="1" applyFill="1"/>
    <xf numFmtId="43" fontId="8" fillId="0" borderId="0" xfId="0" applyNumberFormat="1" applyFont="1" applyFill="1"/>
    <xf numFmtId="0" fontId="8" fillId="0" borderId="0" xfId="0" applyFont="1"/>
    <xf numFmtId="0" fontId="38" fillId="0" borderId="0" xfId="0" applyFont="1"/>
    <xf numFmtId="0" fontId="17" fillId="2" borderId="10" xfId="0" applyFont="1" applyFill="1" applyBorder="1" applyAlignment="1" applyProtection="1">
      <alignment horizontal="center"/>
      <protection locked="0"/>
    </xf>
    <xf numFmtId="164" fontId="17" fillId="0" borderId="7" xfId="1" applyNumberFormat="1" applyFont="1" applyBorder="1"/>
    <xf numFmtId="164" fontId="20" fillId="0" borderId="7" xfId="1" applyNumberFormat="1" applyFont="1" applyBorder="1" applyAlignment="1">
      <alignment horizontal="center"/>
    </xf>
    <xf numFmtId="164" fontId="22" fillId="3" borderId="7" xfId="0" applyNumberFormat="1" applyFont="1" applyFill="1" applyBorder="1"/>
    <xf numFmtId="164" fontId="23" fillId="3" borderId="7" xfId="0" applyNumberFormat="1" applyFont="1" applyFill="1" applyBorder="1"/>
    <xf numFmtId="164" fontId="29" fillId="0" borderId="7" xfId="0" applyNumberFormat="1" applyFont="1" applyBorder="1"/>
  </cellXfs>
  <cellStyles count="4">
    <cellStyle name="Comma" xfId="1" builtinId="3"/>
    <cellStyle name="Comma 2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Fakti%20+%20Buxheti%202020%20perditesuar%20deri%2030%20shtator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pz paga"/>
      <sheetName val="Buxheti 2020"/>
      <sheetName val="Thesar 2020"/>
    </sheetNames>
    <sheetDataSet>
      <sheetData sheetId="0"/>
      <sheetData sheetId="1"/>
      <sheetData sheetId="2">
        <row r="241">
          <cell r="D241">
            <v>180669871.75000003</v>
          </cell>
          <cell r="E241">
            <v>309517.09999999998</v>
          </cell>
          <cell r="F241">
            <v>1157700.46</v>
          </cell>
          <cell r="G241">
            <v>70209238.189999998</v>
          </cell>
          <cell r="J241">
            <v>122618885.34</v>
          </cell>
          <cell r="K241">
            <v>21664476</v>
          </cell>
          <cell r="L241">
            <v>2291949</v>
          </cell>
          <cell r="M241">
            <v>3546979</v>
          </cell>
          <cell r="N241">
            <v>404975</v>
          </cell>
          <cell r="S241">
            <v>484000</v>
          </cell>
          <cell r="T241">
            <v>72104</v>
          </cell>
          <cell r="U241">
            <v>88392</v>
          </cell>
          <cell r="V241">
            <v>47643.020000000004</v>
          </cell>
          <cell r="W241">
            <v>632410</v>
          </cell>
          <cell r="X241">
            <v>3000</v>
          </cell>
          <cell r="Y241">
            <v>491212</v>
          </cell>
          <cell r="AB241">
            <v>231600</v>
          </cell>
          <cell r="AC241">
            <v>11330500</v>
          </cell>
          <cell r="AD241">
            <v>600200</v>
          </cell>
          <cell r="AE241">
            <v>296962</v>
          </cell>
          <cell r="AF241">
            <v>449129</v>
          </cell>
          <cell r="AG241">
            <v>4877.6000000000004</v>
          </cell>
          <cell r="AH241">
            <v>57600</v>
          </cell>
          <cell r="AI241">
            <v>876800</v>
          </cell>
          <cell r="AJ241">
            <v>300000</v>
          </cell>
          <cell r="AK241">
            <v>666588</v>
          </cell>
          <cell r="AM241">
            <v>924000</v>
          </cell>
          <cell r="AN241">
            <v>483600</v>
          </cell>
          <cell r="AO241">
            <v>690000</v>
          </cell>
          <cell r="AP241">
            <v>15000</v>
          </cell>
          <cell r="AR241">
            <v>638400</v>
          </cell>
          <cell r="AS241">
            <v>675100</v>
          </cell>
          <cell r="AT241">
            <v>156070</v>
          </cell>
          <cell r="AU241">
            <v>78196.87000000001</v>
          </cell>
          <cell r="AV241">
            <v>86400</v>
          </cell>
          <cell r="AW241">
            <v>578248.80000000005</v>
          </cell>
          <cell r="AX241">
            <v>382800</v>
          </cell>
          <cell r="AZ241">
            <v>268540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8"/>
  <sheetViews>
    <sheetView tabSelected="1" workbookViewId="0">
      <selection activeCell="G23" sqref="G23"/>
    </sheetView>
  </sheetViews>
  <sheetFormatPr defaultRowHeight="15.75" x14ac:dyDescent="0.25"/>
  <cols>
    <col min="1" max="1" width="10.5703125" customWidth="1"/>
    <col min="2" max="2" width="69" customWidth="1"/>
    <col min="3" max="3" width="26.5703125" style="10" customWidth="1"/>
    <col min="4" max="4" width="24.85546875" style="10" customWidth="1"/>
    <col min="5" max="5" width="22.28515625" customWidth="1"/>
    <col min="6" max="6" width="16" customWidth="1"/>
    <col min="256" max="256" width="10.5703125" customWidth="1"/>
    <col min="257" max="257" width="69" customWidth="1"/>
    <col min="258" max="258" width="19.140625" customWidth="1"/>
    <col min="259" max="259" width="25.28515625" customWidth="1"/>
    <col min="260" max="260" width="22" customWidth="1"/>
    <col min="261" max="261" width="17.7109375" customWidth="1"/>
    <col min="512" max="512" width="10.5703125" customWidth="1"/>
    <col min="513" max="513" width="69" customWidth="1"/>
    <col min="514" max="514" width="19.140625" customWidth="1"/>
    <col min="515" max="515" width="25.28515625" customWidth="1"/>
    <col min="516" max="516" width="22" customWidth="1"/>
    <col min="517" max="517" width="17.7109375" customWidth="1"/>
    <col min="768" max="768" width="10.5703125" customWidth="1"/>
    <col min="769" max="769" width="69" customWidth="1"/>
    <col min="770" max="770" width="19.140625" customWidth="1"/>
    <col min="771" max="771" width="25.28515625" customWidth="1"/>
    <col min="772" max="772" width="22" customWidth="1"/>
    <col min="773" max="773" width="17.7109375" customWidth="1"/>
    <col min="1024" max="1024" width="10.5703125" customWidth="1"/>
    <col min="1025" max="1025" width="69" customWidth="1"/>
    <col min="1026" max="1026" width="19.140625" customWidth="1"/>
    <col min="1027" max="1027" width="25.28515625" customWidth="1"/>
    <col min="1028" max="1028" width="22" customWidth="1"/>
    <col min="1029" max="1029" width="17.7109375" customWidth="1"/>
    <col min="1280" max="1280" width="10.5703125" customWidth="1"/>
    <col min="1281" max="1281" width="69" customWidth="1"/>
    <col min="1282" max="1282" width="19.140625" customWidth="1"/>
    <col min="1283" max="1283" width="25.28515625" customWidth="1"/>
    <col min="1284" max="1284" width="22" customWidth="1"/>
    <col min="1285" max="1285" width="17.7109375" customWidth="1"/>
    <col min="1536" max="1536" width="10.5703125" customWidth="1"/>
    <col min="1537" max="1537" width="69" customWidth="1"/>
    <col min="1538" max="1538" width="19.140625" customWidth="1"/>
    <col min="1539" max="1539" width="25.28515625" customWidth="1"/>
    <col min="1540" max="1540" width="22" customWidth="1"/>
    <col min="1541" max="1541" width="17.7109375" customWidth="1"/>
    <col min="1792" max="1792" width="10.5703125" customWidth="1"/>
    <col min="1793" max="1793" width="69" customWidth="1"/>
    <col min="1794" max="1794" width="19.140625" customWidth="1"/>
    <col min="1795" max="1795" width="25.28515625" customWidth="1"/>
    <col min="1796" max="1796" width="22" customWidth="1"/>
    <col min="1797" max="1797" width="17.7109375" customWidth="1"/>
    <col min="2048" max="2048" width="10.5703125" customWidth="1"/>
    <col min="2049" max="2049" width="69" customWidth="1"/>
    <col min="2050" max="2050" width="19.140625" customWidth="1"/>
    <col min="2051" max="2051" width="25.28515625" customWidth="1"/>
    <col min="2052" max="2052" width="22" customWidth="1"/>
    <col min="2053" max="2053" width="17.7109375" customWidth="1"/>
    <col min="2304" max="2304" width="10.5703125" customWidth="1"/>
    <col min="2305" max="2305" width="69" customWidth="1"/>
    <col min="2306" max="2306" width="19.140625" customWidth="1"/>
    <col min="2307" max="2307" width="25.28515625" customWidth="1"/>
    <col min="2308" max="2308" width="22" customWidth="1"/>
    <col min="2309" max="2309" width="17.7109375" customWidth="1"/>
    <col min="2560" max="2560" width="10.5703125" customWidth="1"/>
    <col min="2561" max="2561" width="69" customWidth="1"/>
    <col min="2562" max="2562" width="19.140625" customWidth="1"/>
    <col min="2563" max="2563" width="25.28515625" customWidth="1"/>
    <col min="2564" max="2564" width="22" customWidth="1"/>
    <col min="2565" max="2565" width="17.7109375" customWidth="1"/>
    <col min="2816" max="2816" width="10.5703125" customWidth="1"/>
    <col min="2817" max="2817" width="69" customWidth="1"/>
    <col min="2818" max="2818" width="19.140625" customWidth="1"/>
    <col min="2819" max="2819" width="25.28515625" customWidth="1"/>
    <col min="2820" max="2820" width="22" customWidth="1"/>
    <col min="2821" max="2821" width="17.7109375" customWidth="1"/>
    <col min="3072" max="3072" width="10.5703125" customWidth="1"/>
    <col min="3073" max="3073" width="69" customWidth="1"/>
    <col min="3074" max="3074" width="19.140625" customWidth="1"/>
    <col min="3075" max="3075" width="25.28515625" customWidth="1"/>
    <col min="3076" max="3076" width="22" customWidth="1"/>
    <col min="3077" max="3077" width="17.7109375" customWidth="1"/>
    <col min="3328" max="3328" width="10.5703125" customWidth="1"/>
    <col min="3329" max="3329" width="69" customWidth="1"/>
    <col min="3330" max="3330" width="19.140625" customWidth="1"/>
    <col min="3331" max="3331" width="25.28515625" customWidth="1"/>
    <col min="3332" max="3332" width="22" customWidth="1"/>
    <col min="3333" max="3333" width="17.7109375" customWidth="1"/>
    <col min="3584" max="3584" width="10.5703125" customWidth="1"/>
    <col min="3585" max="3585" width="69" customWidth="1"/>
    <col min="3586" max="3586" width="19.140625" customWidth="1"/>
    <col min="3587" max="3587" width="25.28515625" customWidth="1"/>
    <col min="3588" max="3588" width="22" customWidth="1"/>
    <col min="3589" max="3589" width="17.7109375" customWidth="1"/>
    <col min="3840" max="3840" width="10.5703125" customWidth="1"/>
    <col min="3841" max="3841" width="69" customWidth="1"/>
    <col min="3842" max="3842" width="19.140625" customWidth="1"/>
    <col min="3843" max="3843" width="25.28515625" customWidth="1"/>
    <col min="3844" max="3844" width="22" customWidth="1"/>
    <col min="3845" max="3845" width="17.7109375" customWidth="1"/>
    <col min="4096" max="4096" width="10.5703125" customWidth="1"/>
    <col min="4097" max="4097" width="69" customWidth="1"/>
    <col min="4098" max="4098" width="19.140625" customWidth="1"/>
    <col min="4099" max="4099" width="25.28515625" customWidth="1"/>
    <col min="4100" max="4100" width="22" customWidth="1"/>
    <col min="4101" max="4101" width="17.7109375" customWidth="1"/>
    <col min="4352" max="4352" width="10.5703125" customWidth="1"/>
    <col min="4353" max="4353" width="69" customWidth="1"/>
    <col min="4354" max="4354" width="19.140625" customWidth="1"/>
    <col min="4355" max="4355" width="25.28515625" customWidth="1"/>
    <col min="4356" max="4356" width="22" customWidth="1"/>
    <col min="4357" max="4357" width="17.7109375" customWidth="1"/>
    <col min="4608" max="4608" width="10.5703125" customWidth="1"/>
    <col min="4609" max="4609" width="69" customWidth="1"/>
    <col min="4610" max="4610" width="19.140625" customWidth="1"/>
    <col min="4611" max="4611" width="25.28515625" customWidth="1"/>
    <col min="4612" max="4612" width="22" customWidth="1"/>
    <col min="4613" max="4613" width="17.7109375" customWidth="1"/>
    <col min="4864" max="4864" width="10.5703125" customWidth="1"/>
    <col min="4865" max="4865" width="69" customWidth="1"/>
    <col min="4866" max="4866" width="19.140625" customWidth="1"/>
    <col min="4867" max="4867" width="25.28515625" customWidth="1"/>
    <col min="4868" max="4868" width="22" customWidth="1"/>
    <col min="4869" max="4869" width="17.7109375" customWidth="1"/>
    <col min="5120" max="5120" width="10.5703125" customWidth="1"/>
    <col min="5121" max="5121" width="69" customWidth="1"/>
    <col min="5122" max="5122" width="19.140625" customWidth="1"/>
    <col min="5123" max="5123" width="25.28515625" customWidth="1"/>
    <col min="5124" max="5124" width="22" customWidth="1"/>
    <col min="5125" max="5125" width="17.7109375" customWidth="1"/>
    <col min="5376" max="5376" width="10.5703125" customWidth="1"/>
    <col min="5377" max="5377" width="69" customWidth="1"/>
    <col min="5378" max="5378" width="19.140625" customWidth="1"/>
    <col min="5379" max="5379" width="25.28515625" customWidth="1"/>
    <col min="5380" max="5380" width="22" customWidth="1"/>
    <col min="5381" max="5381" width="17.7109375" customWidth="1"/>
    <col min="5632" max="5632" width="10.5703125" customWidth="1"/>
    <col min="5633" max="5633" width="69" customWidth="1"/>
    <col min="5634" max="5634" width="19.140625" customWidth="1"/>
    <col min="5635" max="5635" width="25.28515625" customWidth="1"/>
    <col min="5636" max="5636" width="22" customWidth="1"/>
    <col min="5637" max="5637" width="17.7109375" customWidth="1"/>
    <col min="5888" max="5888" width="10.5703125" customWidth="1"/>
    <col min="5889" max="5889" width="69" customWidth="1"/>
    <col min="5890" max="5890" width="19.140625" customWidth="1"/>
    <col min="5891" max="5891" width="25.28515625" customWidth="1"/>
    <col min="5892" max="5892" width="22" customWidth="1"/>
    <col min="5893" max="5893" width="17.7109375" customWidth="1"/>
    <col min="6144" max="6144" width="10.5703125" customWidth="1"/>
    <col min="6145" max="6145" width="69" customWidth="1"/>
    <col min="6146" max="6146" width="19.140625" customWidth="1"/>
    <col min="6147" max="6147" width="25.28515625" customWidth="1"/>
    <col min="6148" max="6148" width="22" customWidth="1"/>
    <col min="6149" max="6149" width="17.7109375" customWidth="1"/>
    <col min="6400" max="6400" width="10.5703125" customWidth="1"/>
    <col min="6401" max="6401" width="69" customWidth="1"/>
    <col min="6402" max="6402" width="19.140625" customWidth="1"/>
    <col min="6403" max="6403" width="25.28515625" customWidth="1"/>
    <col min="6404" max="6404" width="22" customWidth="1"/>
    <col min="6405" max="6405" width="17.7109375" customWidth="1"/>
    <col min="6656" max="6656" width="10.5703125" customWidth="1"/>
    <col min="6657" max="6657" width="69" customWidth="1"/>
    <col min="6658" max="6658" width="19.140625" customWidth="1"/>
    <col min="6659" max="6659" width="25.28515625" customWidth="1"/>
    <col min="6660" max="6660" width="22" customWidth="1"/>
    <col min="6661" max="6661" width="17.7109375" customWidth="1"/>
    <col min="6912" max="6912" width="10.5703125" customWidth="1"/>
    <col min="6913" max="6913" width="69" customWidth="1"/>
    <col min="6914" max="6914" width="19.140625" customWidth="1"/>
    <col min="6915" max="6915" width="25.28515625" customWidth="1"/>
    <col min="6916" max="6916" width="22" customWidth="1"/>
    <col min="6917" max="6917" width="17.7109375" customWidth="1"/>
    <col min="7168" max="7168" width="10.5703125" customWidth="1"/>
    <col min="7169" max="7169" width="69" customWidth="1"/>
    <col min="7170" max="7170" width="19.140625" customWidth="1"/>
    <col min="7171" max="7171" width="25.28515625" customWidth="1"/>
    <col min="7172" max="7172" width="22" customWidth="1"/>
    <col min="7173" max="7173" width="17.7109375" customWidth="1"/>
    <col min="7424" max="7424" width="10.5703125" customWidth="1"/>
    <col min="7425" max="7425" width="69" customWidth="1"/>
    <col min="7426" max="7426" width="19.140625" customWidth="1"/>
    <col min="7427" max="7427" width="25.28515625" customWidth="1"/>
    <col min="7428" max="7428" width="22" customWidth="1"/>
    <col min="7429" max="7429" width="17.7109375" customWidth="1"/>
    <col min="7680" max="7680" width="10.5703125" customWidth="1"/>
    <col min="7681" max="7681" width="69" customWidth="1"/>
    <col min="7682" max="7682" width="19.140625" customWidth="1"/>
    <col min="7683" max="7683" width="25.28515625" customWidth="1"/>
    <col min="7684" max="7684" width="22" customWidth="1"/>
    <col min="7685" max="7685" width="17.7109375" customWidth="1"/>
    <col min="7936" max="7936" width="10.5703125" customWidth="1"/>
    <col min="7937" max="7937" width="69" customWidth="1"/>
    <col min="7938" max="7938" width="19.140625" customWidth="1"/>
    <col min="7939" max="7939" width="25.28515625" customWidth="1"/>
    <col min="7940" max="7940" width="22" customWidth="1"/>
    <col min="7941" max="7941" width="17.7109375" customWidth="1"/>
    <col min="8192" max="8192" width="10.5703125" customWidth="1"/>
    <col min="8193" max="8193" width="69" customWidth="1"/>
    <col min="8194" max="8194" width="19.140625" customWidth="1"/>
    <col min="8195" max="8195" width="25.28515625" customWidth="1"/>
    <col min="8196" max="8196" width="22" customWidth="1"/>
    <col min="8197" max="8197" width="17.7109375" customWidth="1"/>
    <col min="8448" max="8448" width="10.5703125" customWidth="1"/>
    <col min="8449" max="8449" width="69" customWidth="1"/>
    <col min="8450" max="8450" width="19.140625" customWidth="1"/>
    <col min="8451" max="8451" width="25.28515625" customWidth="1"/>
    <col min="8452" max="8452" width="22" customWidth="1"/>
    <col min="8453" max="8453" width="17.7109375" customWidth="1"/>
    <col min="8704" max="8704" width="10.5703125" customWidth="1"/>
    <col min="8705" max="8705" width="69" customWidth="1"/>
    <col min="8706" max="8706" width="19.140625" customWidth="1"/>
    <col min="8707" max="8707" width="25.28515625" customWidth="1"/>
    <col min="8708" max="8708" width="22" customWidth="1"/>
    <col min="8709" max="8709" width="17.7109375" customWidth="1"/>
    <col min="8960" max="8960" width="10.5703125" customWidth="1"/>
    <col min="8961" max="8961" width="69" customWidth="1"/>
    <col min="8962" max="8962" width="19.140625" customWidth="1"/>
    <col min="8963" max="8963" width="25.28515625" customWidth="1"/>
    <col min="8964" max="8964" width="22" customWidth="1"/>
    <col min="8965" max="8965" width="17.7109375" customWidth="1"/>
    <col min="9216" max="9216" width="10.5703125" customWidth="1"/>
    <col min="9217" max="9217" width="69" customWidth="1"/>
    <col min="9218" max="9218" width="19.140625" customWidth="1"/>
    <col min="9219" max="9219" width="25.28515625" customWidth="1"/>
    <col min="9220" max="9220" width="22" customWidth="1"/>
    <col min="9221" max="9221" width="17.7109375" customWidth="1"/>
    <col min="9472" max="9472" width="10.5703125" customWidth="1"/>
    <col min="9473" max="9473" width="69" customWidth="1"/>
    <col min="9474" max="9474" width="19.140625" customWidth="1"/>
    <col min="9475" max="9475" width="25.28515625" customWidth="1"/>
    <col min="9476" max="9476" width="22" customWidth="1"/>
    <col min="9477" max="9477" width="17.7109375" customWidth="1"/>
    <col min="9728" max="9728" width="10.5703125" customWidth="1"/>
    <col min="9729" max="9729" width="69" customWidth="1"/>
    <col min="9730" max="9730" width="19.140625" customWidth="1"/>
    <col min="9731" max="9731" width="25.28515625" customWidth="1"/>
    <col min="9732" max="9732" width="22" customWidth="1"/>
    <col min="9733" max="9733" width="17.7109375" customWidth="1"/>
    <col min="9984" max="9984" width="10.5703125" customWidth="1"/>
    <col min="9985" max="9985" width="69" customWidth="1"/>
    <col min="9986" max="9986" width="19.140625" customWidth="1"/>
    <col min="9987" max="9987" width="25.28515625" customWidth="1"/>
    <col min="9988" max="9988" width="22" customWidth="1"/>
    <col min="9989" max="9989" width="17.7109375" customWidth="1"/>
    <col min="10240" max="10240" width="10.5703125" customWidth="1"/>
    <col min="10241" max="10241" width="69" customWidth="1"/>
    <col min="10242" max="10242" width="19.140625" customWidth="1"/>
    <col min="10243" max="10243" width="25.28515625" customWidth="1"/>
    <col min="10244" max="10244" width="22" customWidth="1"/>
    <col min="10245" max="10245" width="17.7109375" customWidth="1"/>
    <col min="10496" max="10496" width="10.5703125" customWidth="1"/>
    <col min="10497" max="10497" width="69" customWidth="1"/>
    <col min="10498" max="10498" width="19.140625" customWidth="1"/>
    <col min="10499" max="10499" width="25.28515625" customWidth="1"/>
    <col min="10500" max="10500" width="22" customWidth="1"/>
    <col min="10501" max="10501" width="17.7109375" customWidth="1"/>
    <col min="10752" max="10752" width="10.5703125" customWidth="1"/>
    <col min="10753" max="10753" width="69" customWidth="1"/>
    <col min="10754" max="10754" width="19.140625" customWidth="1"/>
    <col min="10755" max="10755" width="25.28515625" customWidth="1"/>
    <col min="10756" max="10756" width="22" customWidth="1"/>
    <col min="10757" max="10757" width="17.7109375" customWidth="1"/>
    <col min="11008" max="11008" width="10.5703125" customWidth="1"/>
    <col min="11009" max="11009" width="69" customWidth="1"/>
    <col min="11010" max="11010" width="19.140625" customWidth="1"/>
    <col min="11011" max="11011" width="25.28515625" customWidth="1"/>
    <col min="11012" max="11012" width="22" customWidth="1"/>
    <col min="11013" max="11013" width="17.7109375" customWidth="1"/>
    <col min="11264" max="11264" width="10.5703125" customWidth="1"/>
    <col min="11265" max="11265" width="69" customWidth="1"/>
    <col min="11266" max="11266" width="19.140625" customWidth="1"/>
    <col min="11267" max="11267" width="25.28515625" customWidth="1"/>
    <col min="11268" max="11268" width="22" customWidth="1"/>
    <col min="11269" max="11269" width="17.7109375" customWidth="1"/>
    <col min="11520" max="11520" width="10.5703125" customWidth="1"/>
    <col min="11521" max="11521" width="69" customWidth="1"/>
    <col min="11522" max="11522" width="19.140625" customWidth="1"/>
    <col min="11523" max="11523" width="25.28515625" customWidth="1"/>
    <col min="11524" max="11524" width="22" customWidth="1"/>
    <col min="11525" max="11525" width="17.7109375" customWidth="1"/>
    <col min="11776" max="11776" width="10.5703125" customWidth="1"/>
    <col min="11777" max="11777" width="69" customWidth="1"/>
    <col min="11778" max="11778" width="19.140625" customWidth="1"/>
    <col min="11779" max="11779" width="25.28515625" customWidth="1"/>
    <col min="11780" max="11780" width="22" customWidth="1"/>
    <col min="11781" max="11781" width="17.7109375" customWidth="1"/>
    <col min="12032" max="12032" width="10.5703125" customWidth="1"/>
    <col min="12033" max="12033" width="69" customWidth="1"/>
    <col min="12034" max="12034" width="19.140625" customWidth="1"/>
    <col min="12035" max="12035" width="25.28515625" customWidth="1"/>
    <col min="12036" max="12036" width="22" customWidth="1"/>
    <col min="12037" max="12037" width="17.7109375" customWidth="1"/>
    <col min="12288" max="12288" width="10.5703125" customWidth="1"/>
    <col min="12289" max="12289" width="69" customWidth="1"/>
    <col min="12290" max="12290" width="19.140625" customWidth="1"/>
    <col min="12291" max="12291" width="25.28515625" customWidth="1"/>
    <col min="12292" max="12292" width="22" customWidth="1"/>
    <col min="12293" max="12293" width="17.7109375" customWidth="1"/>
    <col min="12544" max="12544" width="10.5703125" customWidth="1"/>
    <col min="12545" max="12545" width="69" customWidth="1"/>
    <col min="12546" max="12546" width="19.140625" customWidth="1"/>
    <col min="12547" max="12547" width="25.28515625" customWidth="1"/>
    <col min="12548" max="12548" width="22" customWidth="1"/>
    <col min="12549" max="12549" width="17.7109375" customWidth="1"/>
    <col min="12800" max="12800" width="10.5703125" customWidth="1"/>
    <col min="12801" max="12801" width="69" customWidth="1"/>
    <col min="12802" max="12802" width="19.140625" customWidth="1"/>
    <col min="12803" max="12803" width="25.28515625" customWidth="1"/>
    <col min="12804" max="12804" width="22" customWidth="1"/>
    <col min="12805" max="12805" width="17.7109375" customWidth="1"/>
    <col min="13056" max="13056" width="10.5703125" customWidth="1"/>
    <col min="13057" max="13057" width="69" customWidth="1"/>
    <col min="13058" max="13058" width="19.140625" customWidth="1"/>
    <col min="13059" max="13059" width="25.28515625" customWidth="1"/>
    <col min="13060" max="13060" width="22" customWidth="1"/>
    <col min="13061" max="13061" width="17.7109375" customWidth="1"/>
    <col min="13312" max="13312" width="10.5703125" customWidth="1"/>
    <col min="13313" max="13313" width="69" customWidth="1"/>
    <col min="13314" max="13314" width="19.140625" customWidth="1"/>
    <col min="13315" max="13315" width="25.28515625" customWidth="1"/>
    <col min="13316" max="13316" width="22" customWidth="1"/>
    <col min="13317" max="13317" width="17.7109375" customWidth="1"/>
    <col min="13568" max="13568" width="10.5703125" customWidth="1"/>
    <col min="13569" max="13569" width="69" customWidth="1"/>
    <col min="13570" max="13570" width="19.140625" customWidth="1"/>
    <col min="13571" max="13571" width="25.28515625" customWidth="1"/>
    <col min="13572" max="13572" width="22" customWidth="1"/>
    <col min="13573" max="13573" width="17.7109375" customWidth="1"/>
    <col min="13824" max="13824" width="10.5703125" customWidth="1"/>
    <col min="13825" max="13825" width="69" customWidth="1"/>
    <col min="13826" max="13826" width="19.140625" customWidth="1"/>
    <col min="13827" max="13827" width="25.28515625" customWidth="1"/>
    <col min="13828" max="13828" width="22" customWidth="1"/>
    <col min="13829" max="13829" width="17.7109375" customWidth="1"/>
    <col min="14080" max="14080" width="10.5703125" customWidth="1"/>
    <col min="14081" max="14081" width="69" customWidth="1"/>
    <col min="14082" max="14082" width="19.140625" customWidth="1"/>
    <col min="14083" max="14083" width="25.28515625" customWidth="1"/>
    <col min="14084" max="14084" width="22" customWidth="1"/>
    <col min="14085" max="14085" width="17.7109375" customWidth="1"/>
    <col min="14336" max="14336" width="10.5703125" customWidth="1"/>
    <col min="14337" max="14337" width="69" customWidth="1"/>
    <col min="14338" max="14338" width="19.140625" customWidth="1"/>
    <col min="14339" max="14339" width="25.28515625" customWidth="1"/>
    <col min="14340" max="14340" width="22" customWidth="1"/>
    <col min="14341" max="14341" width="17.7109375" customWidth="1"/>
    <col min="14592" max="14592" width="10.5703125" customWidth="1"/>
    <col min="14593" max="14593" width="69" customWidth="1"/>
    <col min="14594" max="14594" width="19.140625" customWidth="1"/>
    <col min="14595" max="14595" width="25.28515625" customWidth="1"/>
    <col min="14596" max="14596" width="22" customWidth="1"/>
    <col min="14597" max="14597" width="17.7109375" customWidth="1"/>
    <col min="14848" max="14848" width="10.5703125" customWidth="1"/>
    <col min="14849" max="14849" width="69" customWidth="1"/>
    <col min="14850" max="14850" width="19.140625" customWidth="1"/>
    <col min="14851" max="14851" width="25.28515625" customWidth="1"/>
    <col min="14852" max="14852" width="22" customWidth="1"/>
    <col min="14853" max="14853" width="17.7109375" customWidth="1"/>
    <col min="15104" max="15104" width="10.5703125" customWidth="1"/>
    <col min="15105" max="15105" width="69" customWidth="1"/>
    <col min="15106" max="15106" width="19.140625" customWidth="1"/>
    <col min="15107" max="15107" width="25.28515625" customWidth="1"/>
    <col min="15108" max="15108" width="22" customWidth="1"/>
    <col min="15109" max="15109" width="17.7109375" customWidth="1"/>
    <col min="15360" max="15360" width="10.5703125" customWidth="1"/>
    <col min="15361" max="15361" width="69" customWidth="1"/>
    <col min="15362" max="15362" width="19.140625" customWidth="1"/>
    <col min="15363" max="15363" width="25.28515625" customWidth="1"/>
    <col min="15364" max="15364" width="22" customWidth="1"/>
    <col min="15365" max="15365" width="17.7109375" customWidth="1"/>
    <col min="15616" max="15616" width="10.5703125" customWidth="1"/>
    <col min="15617" max="15617" width="69" customWidth="1"/>
    <col min="15618" max="15618" width="19.140625" customWidth="1"/>
    <col min="15619" max="15619" width="25.28515625" customWidth="1"/>
    <col min="15620" max="15620" width="22" customWidth="1"/>
    <col min="15621" max="15621" width="17.7109375" customWidth="1"/>
    <col min="15872" max="15872" width="10.5703125" customWidth="1"/>
    <col min="15873" max="15873" width="69" customWidth="1"/>
    <col min="15874" max="15874" width="19.140625" customWidth="1"/>
    <col min="15875" max="15875" width="25.28515625" customWidth="1"/>
    <col min="15876" max="15876" width="22" customWidth="1"/>
    <col min="15877" max="15877" width="17.7109375" customWidth="1"/>
    <col min="16128" max="16128" width="10.5703125" customWidth="1"/>
    <col min="16129" max="16129" width="69" customWidth="1"/>
    <col min="16130" max="16130" width="19.140625" customWidth="1"/>
    <col min="16131" max="16131" width="25.28515625" customWidth="1"/>
    <col min="16132" max="16132" width="22" customWidth="1"/>
    <col min="16133" max="16133" width="17.7109375" customWidth="1"/>
  </cols>
  <sheetData>
    <row r="1" spans="1:12" s="6" customFormat="1" x14ac:dyDescent="0.25">
      <c r="A1" s="1"/>
      <c r="B1" s="2"/>
      <c r="C1" s="3"/>
      <c r="D1" s="3"/>
      <c r="E1" s="4"/>
      <c r="F1" s="4"/>
      <c r="G1" s="5"/>
      <c r="H1" s="4"/>
      <c r="I1" s="4"/>
      <c r="J1" s="4"/>
      <c r="K1" s="4"/>
      <c r="L1" s="4"/>
    </row>
    <row r="2" spans="1:12" s="6" customFormat="1" x14ac:dyDescent="0.25">
      <c r="A2" s="7"/>
      <c r="B2" s="8"/>
      <c r="C2" s="3"/>
      <c r="D2" s="3"/>
      <c r="E2" s="4"/>
      <c r="F2" s="4"/>
      <c r="G2" s="4"/>
      <c r="H2" s="4"/>
      <c r="I2" s="4"/>
      <c r="J2" s="4"/>
      <c r="K2" s="4"/>
      <c r="L2" s="4"/>
    </row>
    <row r="3" spans="1:12" ht="12.75" customHeight="1" x14ac:dyDescent="0.25">
      <c r="A3" s="9"/>
      <c r="B3" s="9"/>
    </row>
    <row r="4" spans="1:12" x14ac:dyDescent="0.25">
      <c r="A4" s="11"/>
      <c r="B4" s="12" t="s">
        <v>107</v>
      </c>
    </row>
    <row r="5" spans="1:12" ht="17.25" thickBot="1" x14ac:dyDescent="0.35">
      <c r="A5" s="13"/>
      <c r="B5" s="14"/>
      <c r="C5" s="15" t="s">
        <v>0</v>
      </c>
      <c r="D5" s="15"/>
    </row>
    <row r="6" spans="1:12" ht="17.25" customHeight="1" thickBot="1" x14ac:dyDescent="0.35">
      <c r="A6" s="16" t="s">
        <v>1</v>
      </c>
      <c r="B6" s="17" t="s">
        <v>2</v>
      </c>
      <c r="C6" s="18" t="s">
        <v>3</v>
      </c>
      <c r="D6" s="163" t="s">
        <v>4</v>
      </c>
    </row>
    <row r="7" spans="1:12" ht="18" x14ac:dyDescent="0.25">
      <c r="A7" s="19" t="s">
        <v>5</v>
      </c>
      <c r="B7" s="20" t="s">
        <v>6</v>
      </c>
      <c r="C7" s="21"/>
      <c r="D7" s="22"/>
    </row>
    <row r="8" spans="1:12" ht="18.75" x14ac:dyDescent="0.3">
      <c r="A8" s="23">
        <v>1</v>
      </c>
      <c r="B8" s="24" t="s">
        <v>7</v>
      </c>
      <c r="C8" s="25">
        <v>125000000</v>
      </c>
      <c r="D8" s="26">
        <f>'[1]Thesar 2020'!J241</f>
        <v>122618885.34</v>
      </c>
      <c r="E8" s="27"/>
    </row>
    <row r="9" spans="1:12" ht="18.75" x14ac:dyDescent="0.3">
      <c r="A9" s="23">
        <v>2</v>
      </c>
      <c r="B9" s="28" t="s">
        <v>8</v>
      </c>
      <c r="C9" s="29">
        <v>89335000</v>
      </c>
      <c r="D9" s="164">
        <v>2400000</v>
      </c>
      <c r="E9" s="30"/>
    </row>
    <row r="10" spans="1:12" ht="18.75" x14ac:dyDescent="0.3">
      <c r="A10" s="31">
        <v>3</v>
      </c>
      <c r="B10" s="32" t="s">
        <v>9</v>
      </c>
      <c r="C10" s="33">
        <v>67000000</v>
      </c>
      <c r="D10" s="165">
        <f>'[1]Thesar 2020'!G241</f>
        <v>70209238.189999998</v>
      </c>
      <c r="E10" s="34"/>
      <c r="I10" s="35"/>
    </row>
    <row r="11" spans="1:12" ht="18.75" x14ac:dyDescent="0.3">
      <c r="A11" s="31">
        <v>4</v>
      </c>
      <c r="B11" s="32" t="s">
        <v>10</v>
      </c>
      <c r="C11" s="33">
        <v>1075000</v>
      </c>
      <c r="D11" s="165">
        <f>'[1]Thesar 2020'!F241</f>
        <v>1157700.46</v>
      </c>
      <c r="E11" s="34"/>
      <c r="I11" s="35"/>
    </row>
    <row r="12" spans="1:12" ht="18.75" customHeight="1" x14ac:dyDescent="0.3">
      <c r="A12" s="36">
        <v>5</v>
      </c>
      <c r="B12" s="37" t="s">
        <v>11</v>
      </c>
      <c r="C12" s="33">
        <v>500000</v>
      </c>
      <c r="D12" s="165">
        <f>'[1]Thesar 2020'!E241</f>
        <v>309517.09999999998</v>
      </c>
      <c r="E12" s="38"/>
      <c r="G12" s="35"/>
    </row>
    <row r="13" spans="1:12" ht="18.75" customHeight="1" x14ac:dyDescent="0.3">
      <c r="A13" s="39"/>
      <c r="B13" s="40" t="s">
        <v>12</v>
      </c>
      <c r="C13" s="41">
        <f>SUM(C8:C12)</f>
        <v>282910000</v>
      </c>
      <c r="D13" s="42">
        <f>SUM(D8:D12)</f>
        <v>196695341.09</v>
      </c>
      <c r="E13" s="43"/>
    </row>
    <row r="14" spans="1:12" ht="18.75" x14ac:dyDescent="0.3">
      <c r="A14" s="44" t="s">
        <v>13</v>
      </c>
      <c r="B14" s="45" t="s">
        <v>14</v>
      </c>
      <c r="C14" s="46"/>
      <c r="D14" s="47"/>
    </row>
    <row r="15" spans="1:12" ht="18.75" x14ac:dyDescent="0.3">
      <c r="A15" s="31">
        <v>1001</v>
      </c>
      <c r="B15" s="48" t="s">
        <v>15</v>
      </c>
      <c r="C15" s="49">
        <v>36000000</v>
      </c>
      <c r="D15" s="50">
        <f>'[1]Thesar 2020'!K241</f>
        <v>21664476</v>
      </c>
      <c r="E15" s="51"/>
    </row>
    <row r="16" spans="1:12" s="55" customFormat="1" ht="18.75" x14ac:dyDescent="0.3">
      <c r="A16" s="52">
        <v>2100</v>
      </c>
      <c r="B16" s="53" t="s">
        <v>16</v>
      </c>
      <c r="C16" s="54">
        <v>2000000</v>
      </c>
      <c r="D16" s="104">
        <f>'[1]Thesar 2020'!L241</f>
        <v>2291949</v>
      </c>
      <c r="E16" s="51"/>
    </row>
    <row r="17" spans="1:5" s="55" customFormat="1" ht="18.75" x14ac:dyDescent="0.3">
      <c r="A17" s="56" t="s">
        <v>17</v>
      </c>
      <c r="B17" s="53" t="s">
        <v>18</v>
      </c>
      <c r="C17" s="54">
        <v>7000000</v>
      </c>
      <c r="D17" s="104">
        <f>'[1]Thesar 2020'!M241+'[1]Thesar 2020'!N241</f>
        <v>3951954</v>
      </c>
      <c r="E17" s="51"/>
    </row>
    <row r="18" spans="1:5" ht="18.75" x14ac:dyDescent="0.3">
      <c r="A18" s="57"/>
      <c r="B18" s="40" t="s">
        <v>19</v>
      </c>
      <c r="C18" s="41">
        <f>SUM(C15:C17)</f>
        <v>45000000</v>
      </c>
      <c r="D18" s="42">
        <f>SUM(D15:D17)</f>
        <v>27908379</v>
      </c>
    </row>
    <row r="19" spans="1:5" ht="18.75" x14ac:dyDescent="0.3">
      <c r="A19" s="31"/>
      <c r="B19" s="48"/>
      <c r="C19" s="46"/>
      <c r="D19" s="47"/>
    </row>
    <row r="20" spans="1:5" ht="18.75" x14ac:dyDescent="0.3">
      <c r="A20" s="58" t="s">
        <v>20</v>
      </c>
      <c r="B20" s="40" t="s">
        <v>21</v>
      </c>
      <c r="C20" s="59"/>
      <c r="D20" s="60"/>
    </row>
    <row r="21" spans="1:5" ht="18.75" x14ac:dyDescent="0.3">
      <c r="A21" s="61" t="s">
        <v>22</v>
      </c>
      <c r="B21" s="45" t="s">
        <v>23</v>
      </c>
      <c r="C21" s="46"/>
      <c r="D21" s="47"/>
    </row>
    <row r="22" spans="1:5" ht="18.75" x14ac:dyDescent="0.3">
      <c r="A22" s="62" t="s">
        <v>24</v>
      </c>
      <c r="B22" s="63" t="s">
        <v>25</v>
      </c>
      <c r="C22" s="49">
        <v>600000</v>
      </c>
      <c r="D22" s="50">
        <f>'[1]Thesar 2020'!AN241</f>
        <v>483600</v>
      </c>
    </row>
    <row r="23" spans="1:5" s="55" customFormat="1" ht="18.75" x14ac:dyDescent="0.3">
      <c r="A23" s="62" t="s">
        <v>26</v>
      </c>
      <c r="B23" s="63" t="s">
        <v>27</v>
      </c>
      <c r="C23" s="64">
        <v>400000</v>
      </c>
      <c r="D23" s="166">
        <f>'[1]Thesar 2020'!AX241</f>
        <v>382800</v>
      </c>
    </row>
    <row r="24" spans="1:5" s="55" customFormat="1" ht="18.75" x14ac:dyDescent="0.3">
      <c r="A24" s="56" t="s">
        <v>28</v>
      </c>
      <c r="B24" s="53" t="s">
        <v>29</v>
      </c>
      <c r="C24" s="64">
        <v>960000</v>
      </c>
      <c r="D24" s="166">
        <f>'[1]Thesar 2020'!AI241</f>
        <v>876800</v>
      </c>
    </row>
    <row r="25" spans="1:5" ht="18.75" x14ac:dyDescent="0.3">
      <c r="A25" s="56" t="s">
        <v>30</v>
      </c>
      <c r="B25" s="53" t="s">
        <v>31</v>
      </c>
      <c r="C25" s="64"/>
      <c r="D25" s="166"/>
    </row>
    <row r="26" spans="1:5" ht="18.75" x14ac:dyDescent="0.3">
      <c r="A26" s="56" t="s">
        <v>32</v>
      </c>
      <c r="B26" s="53" t="s">
        <v>33</v>
      </c>
      <c r="C26" s="64"/>
      <c r="D26" s="166"/>
    </row>
    <row r="27" spans="1:5" ht="18.75" x14ac:dyDescent="0.3">
      <c r="A27" s="56" t="s">
        <v>34</v>
      </c>
      <c r="B27" s="53" t="s">
        <v>35</v>
      </c>
      <c r="C27" s="65">
        <v>800000</v>
      </c>
      <c r="D27" s="167">
        <f>'[1]Thesar 2020'!AO241</f>
        <v>690000</v>
      </c>
    </row>
    <row r="28" spans="1:5" ht="18.75" x14ac:dyDescent="0.3">
      <c r="A28" s="66">
        <v>602.1</v>
      </c>
      <c r="B28" s="67" t="s">
        <v>36</v>
      </c>
      <c r="C28" s="46"/>
      <c r="D28" s="47"/>
    </row>
    <row r="29" spans="1:5" ht="18.75" x14ac:dyDescent="0.3">
      <c r="A29" s="62">
        <v>1007</v>
      </c>
      <c r="B29" s="63" t="s">
        <v>37</v>
      </c>
      <c r="C29" s="54">
        <v>300000</v>
      </c>
      <c r="D29" s="104">
        <f>'[1]Thesar 2020'!AJ241</f>
        <v>300000</v>
      </c>
    </row>
    <row r="30" spans="1:5" ht="18.75" x14ac:dyDescent="0.3">
      <c r="A30" s="62">
        <v>1010</v>
      </c>
      <c r="B30" s="63" t="s">
        <v>38</v>
      </c>
      <c r="C30" s="46"/>
      <c r="D30" s="47"/>
    </row>
    <row r="31" spans="1:5" ht="65.25" x14ac:dyDescent="0.3">
      <c r="A31" s="68">
        <v>1099</v>
      </c>
      <c r="B31" s="69" t="s">
        <v>39</v>
      </c>
      <c r="C31" s="54">
        <v>4500000</v>
      </c>
      <c r="D31" s="104">
        <f>'[1]Thesar 2020'!AK241</f>
        <v>666588</v>
      </c>
    </row>
    <row r="32" spans="1:5" ht="18.75" x14ac:dyDescent="0.3">
      <c r="A32" s="70">
        <v>602.20000000000005</v>
      </c>
      <c r="B32" s="71" t="s">
        <v>40</v>
      </c>
      <c r="C32" s="49"/>
      <c r="D32" s="50"/>
    </row>
    <row r="33" spans="1:7" ht="18.75" x14ac:dyDescent="0.3">
      <c r="A33" s="72">
        <v>2001</v>
      </c>
      <c r="B33" s="73" t="s">
        <v>41</v>
      </c>
      <c r="C33" s="54">
        <v>1200000</v>
      </c>
      <c r="D33" s="104">
        <f>'[1]Thesar 2020'!AW241</f>
        <v>578248.80000000005</v>
      </c>
    </row>
    <row r="34" spans="1:7" s="55" customFormat="1" ht="18.75" x14ac:dyDescent="0.3">
      <c r="A34" s="52">
        <v>2002</v>
      </c>
      <c r="B34" s="74" t="s">
        <v>42</v>
      </c>
      <c r="C34" s="49">
        <v>350000</v>
      </c>
      <c r="D34" s="50">
        <f>'[1]Thesar 2020'!AZ241</f>
        <v>268540</v>
      </c>
    </row>
    <row r="35" spans="1:7" s="55" customFormat="1" ht="18.75" x14ac:dyDescent="0.3">
      <c r="A35" s="52">
        <v>2003</v>
      </c>
      <c r="B35" s="74" t="s">
        <v>43</v>
      </c>
      <c r="C35" s="49"/>
      <c r="D35" s="50"/>
    </row>
    <row r="36" spans="1:7" ht="18.75" x14ac:dyDescent="0.3">
      <c r="A36" s="31"/>
      <c r="B36" s="75" t="s">
        <v>44</v>
      </c>
      <c r="C36" s="49">
        <v>120000</v>
      </c>
      <c r="D36" s="50">
        <f>'[1]Thesar 2020'!AV241</f>
        <v>86400</v>
      </c>
    </row>
    <row r="37" spans="1:7" ht="18.75" x14ac:dyDescent="0.3">
      <c r="A37" s="76"/>
      <c r="B37" s="77" t="s">
        <v>45</v>
      </c>
      <c r="C37" s="54">
        <v>200000</v>
      </c>
      <c r="D37" s="104">
        <f>'[1]Thesar 2020'!AU241</f>
        <v>78196.87000000001</v>
      </c>
    </row>
    <row r="38" spans="1:7" ht="18.75" x14ac:dyDescent="0.3">
      <c r="A38" s="76">
        <v>2004</v>
      </c>
      <c r="B38" s="77" t="s">
        <v>46</v>
      </c>
      <c r="C38" s="54">
        <v>300000</v>
      </c>
      <c r="D38" s="104">
        <f>'[1]Thesar 2020'!AT241</f>
        <v>156070</v>
      </c>
    </row>
    <row r="39" spans="1:7" ht="18.75" x14ac:dyDescent="0.3">
      <c r="A39" s="76">
        <v>2005</v>
      </c>
      <c r="B39" s="77" t="s">
        <v>47</v>
      </c>
      <c r="C39" s="49"/>
      <c r="D39" s="50"/>
    </row>
    <row r="40" spans="1:7" ht="18.75" x14ac:dyDescent="0.3">
      <c r="A40" s="76">
        <v>2007</v>
      </c>
      <c r="B40" s="48" t="s">
        <v>48</v>
      </c>
      <c r="C40" s="49">
        <v>100000</v>
      </c>
      <c r="D40" s="50">
        <f>'[1]Thesar 2020'!V241</f>
        <v>47643.020000000004</v>
      </c>
    </row>
    <row r="41" spans="1:7" ht="18.75" x14ac:dyDescent="0.3">
      <c r="A41" s="76">
        <v>2008</v>
      </c>
      <c r="B41" s="48" t="s">
        <v>49</v>
      </c>
      <c r="C41" s="49">
        <v>1500000</v>
      </c>
      <c r="D41" s="50"/>
    </row>
    <row r="42" spans="1:7" ht="18.75" x14ac:dyDescent="0.3">
      <c r="A42" s="76">
        <v>2009</v>
      </c>
      <c r="B42" s="77" t="s">
        <v>50</v>
      </c>
      <c r="C42" s="49"/>
      <c r="D42" s="50"/>
    </row>
    <row r="43" spans="1:7" s="55" customFormat="1" ht="18.75" x14ac:dyDescent="0.3">
      <c r="A43" s="78">
        <v>2010</v>
      </c>
      <c r="B43" s="79" t="s">
        <v>51</v>
      </c>
      <c r="C43" s="49"/>
      <c r="D43" s="50"/>
    </row>
    <row r="44" spans="1:7" s="55" customFormat="1" ht="18.75" x14ac:dyDescent="0.3">
      <c r="A44" s="78">
        <v>2011</v>
      </c>
      <c r="B44" s="79" t="s">
        <v>52</v>
      </c>
      <c r="C44" s="49">
        <v>50000</v>
      </c>
      <c r="D44" s="50"/>
      <c r="E44" s="80"/>
    </row>
    <row r="45" spans="1:7" s="55" customFormat="1" ht="18.75" x14ac:dyDescent="0.3">
      <c r="A45" s="81">
        <v>2099</v>
      </c>
      <c r="B45" s="53" t="s">
        <v>53</v>
      </c>
      <c r="C45" s="65">
        <v>3152000</v>
      </c>
      <c r="D45" s="167">
        <f>'[1]Thesar 2020'!AE241</f>
        <v>296962</v>
      </c>
      <c r="E45" s="82"/>
      <c r="F45" s="83"/>
      <c r="G45" s="84"/>
    </row>
    <row r="46" spans="1:7" s="55" customFormat="1" ht="18.75" x14ac:dyDescent="0.3">
      <c r="A46" s="81">
        <v>6870</v>
      </c>
      <c r="B46" s="53" t="s">
        <v>54</v>
      </c>
      <c r="C46" s="65">
        <v>5658000</v>
      </c>
      <c r="D46" s="167">
        <f>'[1]Thesar 2020'!AF241</f>
        <v>449129</v>
      </c>
      <c r="E46" s="80"/>
      <c r="F46" s="85"/>
      <c r="G46" s="84"/>
    </row>
    <row r="47" spans="1:7" s="55" customFormat="1" ht="18.75" x14ac:dyDescent="0.3">
      <c r="A47" s="86">
        <v>602.29999999999995</v>
      </c>
      <c r="B47" s="87" t="s">
        <v>55</v>
      </c>
      <c r="C47" s="49"/>
      <c r="D47" s="50"/>
    </row>
    <row r="48" spans="1:7" ht="18.75" x14ac:dyDescent="0.3">
      <c r="A48" s="88">
        <v>3100</v>
      </c>
      <c r="B48" s="73" t="s">
        <v>56</v>
      </c>
      <c r="C48" s="54">
        <v>500000</v>
      </c>
      <c r="D48" s="104">
        <f>'[1]Thesar 2020'!Y241</f>
        <v>491212</v>
      </c>
    </row>
    <row r="49" spans="1:4" ht="18.75" x14ac:dyDescent="0.3">
      <c r="A49" s="88">
        <v>3200</v>
      </c>
      <c r="B49" s="89" t="s">
        <v>57</v>
      </c>
      <c r="C49" s="49">
        <v>200000</v>
      </c>
      <c r="D49" s="50"/>
    </row>
    <row r="50" spans="1:4" s="55" customFormat="1" ht="18.75" x14ac:dyDescent="0.3">
      <c r="A50" s="90">
        <v>3300</v>
      </c>
      <c r="B50" s="75" t="s">
        <v>58</v>
      </c>
      <c r="C50" s="49">
        <v>150000</v>
      </c>
      <c r="D50" s="50">
        <f>'[1]Thesar 2020'!AG241</f>
        <v>4877.6000000000004</v>
      </c>
    </row>
    <row r="51" spans="1:4" s="55" customFormat="1" ht="18.75" x14ac:dyDescent="0.3">
      <c r="A51" s="90">
        <v>3400</v>
      </c>
      <c r="B51" s="89" t="s">
        <v>59</v>
      </c>
      <c r="C51" s="49">
        <v>200000</v>
      </c>
      <c r="D51" s="50">
        <f>'[1]Thesar 2020'!AH241</f>
        <v>57600</v>
      </c>
    </row>
    <row r="52" spans="1:4" s="55" customFormat="1" ht="18.75" x14ac:dyDescent="0.3">
      <c r="A52" s="91">
        <v>602.4</v>
      </c>
      <c r="B52" s="92" t="s">
        <v>60</v>
      </c>
      <c r="C52" s="49"/>
      <c r="D52" s="50"/>
    </row>
    <row r="53" spans="1:4" s="55" customFormat="1" ht="18.75" x14ac:dyDescent="0.3">
      <c r="A53" s="90">
        <v>4000</v>
      </c>
      <c r="B53" s="89" t="s">
        <v>61</v>
      </c>
      <c r="C53" s="49">
        <v>500000</v>
      </c>
      <c r="D53" s="50">
        <f>'[1]Thesar 2020'!W241</f>
        <v>632410</v>
      </c>
    </row>
    <row r="54" spans="1:4" s="55" customFormat="1" ht="18.75" x14ac:dyDescent="0.3">
      <c r="A54" s="90">
        <v>4200</v>
      </c>
      <c r="B54" s="89" t="s">
        <v>62</v>
      </c>
      <c r="C54" s="49">
        <v>4000000</v>
      </c>
      <c r="D54" s="50">
        <f>'[1]Thesar 2020'!U241</f>
        <v>88392</v>
      </c>
    </row>
    <row r="55" spans="1:4" s="55" customFormat="1" ht="18.75" x14ac:dyDescent="0.3">
      <c r="A55" s="61">
        <v>602.5</v>
      </c>
      <c r="B55" s="92" t="s">
        <v>63</v>
      </c>
      <c r="C55" s="49"/>
      <c r="D55" s="50"/>
    </row>
    <row r="56" spans="1:4" s="55" customFormat="1" ht="18.75" x14ac:dyDescent="0.3">
      <c r="A56" s="90">
        <v>5200</v>
      </c>
      <c r="B56" s="37" t="s">
        <v>64</v>
      </c>
      <c r="C56" s="49">
        <v>960000</v>
      </c>
      <c r="D56" s="50">
        <f>'[1]Thesar 2020'!AB241</f>
        <v>231600</v>
      </c>
    </row>
    <row r="57" spans="1:4" s="55" customFormat="1" ht="18.75" x14ac:dyDescent="0.3">
      <c r="A57" s="90">
        <v>5500</v>
      </c>
      <c r="B57" s="37" t="s">
        <v>65</v>
      </c>
      <c r="C57" s="49">
        <v>100000</v>
      </c>
      <c r="D57" s="50"/>
    </row>
    <row r="58" spans="1:4" s="55" customFormat="1" ht="18.75" x14ac:dyDescent="0.3">
      <c r="A58" s="90">
        <v>5800</v>
      </c>
      <c r="B58" s="37" t="s">
        <v>66</v>
      </c>
      <c r="C58" s="49">
        <v>800000</v>
      </c>
      <c r="D58" s="50">
        <f>'[1]Thesar 2020'!AD241</f>
        <v>600200</v>
      </c>
    </row>
    <row r="59" spans="1:4" s="55" customFormat="1" ht="18.75" x14ac:dyDescent="0.3">
      <c r="A59" s="93">
        <v>602.6</v>
      </c>
      <c r="B59" s="94" t="s">
        <v>67</v>
      </c>
      <c r="C59" s="49"/>
      <c r="D59" s="50"/>
    </row>
    <row r="60" spans="1:4" s="55" customFormat="1" ht="18.75" x14ac:dyDescent="0.3">
      <c r="A60" s="95">
        <v>6100</v>
      </c>
      <c r="B60" s="96" t="s">
        <v>68</v>
      </c>
      <c r="C60" s="49"/>
      <c r="D60" s="50"/>
    </row>
    <row r="61" spans="1:4" s="55" customFormat="1" ht="18.75" x14ac:dyDescent="0.3">
      <c r="A61" s="95">
        <v>6400</v>
      </c>
      <c r="B61" s="96" t="s">
        <v>69</v>
      </c>
      <c r="C61" s="49"/>
      <c r="D61" s="50"/>
    </row>
    <row r="62" spans="1:4" s="55" customFormat="1" ht="18.75" x14ac:dyDescent="0.3">
      <c r="A62" s="95">
        <v>6900</v>
      </c>
      <c r="B62" s="96" t="s">
        <v>70</v>
      </c>
      <c r="C62" s="49"/>
      <c r="D62" s="50"/>
    </row>
    <row r="63" spans="1:4" s="55" customFormat="1" ht="18.75" x14ac:dyDescent="0.3">
      <c r="A63" s="93">
        <v>602.70000000000005</v>
      </c>
      <c r="B63" s="97" t="s">
        <v>71</v>
      </c>
      <c r="C63" s="49"/>
      <c r="D63" s="50"/>
    </row>
    <row r="64" spans="1:4" s="55" customFormat="1" ht="18.75" x14ac:dyDescent="0.3">
      <c r="A64" s="95">
        <v>7500</v>
      </c>
      <c r="B64" s="96" t="s">
        <v>72</v>
      </c>
      <c r="C64" s="49"/>
      <c r="D64" s="50"/>
    </row>
    <row r="65" spans="1:4" s="55" customFormat="1" ht="18.75" x14ac:dyDescent="0.3">
      <c r="A65" s="95">
        <v>7900</v>
      </c>
      <c r="B65" s="96" t="s">
        <v>73</v>
      </c>
      <c r="C65" s="49"/>
      <c r="D65" s="50"/>
    </row>
    <row r="66" spans="1:4" s="55" customFormat="1" ht="18.75" x14ac:dyDescent="0.3">
      <c r="A66" s="93">
        <v>602.79999999999995</v>
      </c>
      <c r="B66" s="96" t="s">
        <v>74</v>
      </c>
      <c r="C66" s="49"/>
      <c r="D66" s="50"/>
    </row>
    <row r="67" spans="1:4" s="55" customFormat="1" ht="18.75" x14ac:dyDescent="0.3">
      <c r="A67" s="95">
        <v>8100</v>
      </c>
      <c r="B67" s="96" t="s">
        <v>75</v>
      </c>
      <c r="C67" s="49"/>
      <c r="D67" s="50"/>
    </row>
    <row r="68" spans="1:4" s="55" customFormat="1" ht="18.75" x14ac:dyDescent="0.3">
      <c r="A68" s="93">
        <v>602.9</v>
      </c>
      <c r="B68" s="94" t="s">
        <v>76</v>
      </c>
      <c r="C68" s="49"/>
      <c r="D68" s="50"/>
    </row>
    <row r="69" spans="1:4" s="55" customFormat="1" ht="18.75" x14ac:dyDescent="0.3">
      <c r="A69" s="95">
        <v>9001</v>
      </c>
      <c r="B69" s="96" t="s">
        <v>77</v>
      </c>
      <c r="C69" s="54">
        <v>250000</v>
      </c>
      <c r="D69" s="104">
        <f>'[1]Thesar 2020'!X241</f>
        <v>3000</v>
      </c>
    </row>
    <row r="70" spans="1:4" s="55" customFormat="1" ht="18.75" x14ac:dyDescent="0.3">
      <c r="A70" s="95">
        <v>9002</v>
      </c>
      <c r="B70" s="96" t="s">
        <v>78</v>
      </c>
      <c r="C70" s="98"/>
      <c r="D70" s="168"/>
    </row>
    <row r="71" spans="1:4" s="55" customFormat="1" ht="18.75" x14ac:dyDescent="0.3">
      <c r="A71" s="95">
        <v>9003</v>
      </c>
      <c r="B71" s="96" t="s">
        <v>79</v>
      </c>
      <c r="C71" s="54">
        <v>100000</v>
      </c>
      <c r="D71" s="104"/>
    </row>
    <row r="72" spans="1:4" s="55" customFormat="1" ht="18.75" x14ac:dyDescent="0.3">
      <c r="A72" s="95">
        <v>9005</v>
      </c>
      <c r="B72" s="96" t="s">
        <v>80</v>
      </c>
      <c r="C72" s="49">
        <v>800000</v>
      </c>
      <c r="D72" s="50">
        <f>'[1]Thesar 2020'!T241+'[1]Thesar 2020'!S241</f>
        <v>556104</v>
      </c>
    </row>
    <row r="73" spans="1:4" s="55" customFormat="1" ht="18.75" x14ac:dyDescent="0.3">
      <c r="A73" s="95">
        <v>9007</v>
      </c>
      <c r="B73" s="96" t="s">
        <v>81</v>
      </c>
      <c r="C73" s="49">
        <v>200000</v>
      </c>
      <c r="D73" s="50"/>
    </row>
    <row r="74" spans="1:4" s="55" customFormat="1" ht="18.75" x14ac:dyDescent="0.3">
      <c r="A74" s="95">
        <v>9008</v>
      </c>
      <c r="B74" s="96" t="s">
        <v>82</v>
      </c>
      <c r="C74" s="49">
        <v>20000</v>
      </c>
      <c r="D74" s="50">
        <f>'[1]Thesar 2020'!AP241</f>
        <v>15000</v>
      </c>
    </row>
    <row r="75" spans="1:4" ht="18.75" x14ac:dyDescent="0.3">
      <c r="A75" s="99"/>
      <c r="B75" s="99"/>
      <c r="C75" s="49"/>
      <c r="D75" s="50"/>
    </row>
    <row r="76" spans="1:4" ht="18.75" x14ac:dyDescent="0.3">
      <c r="A76" s="100" t="s">
        <v>83</v>
      </c>
      <c r="B76" s="101" t="s">
        <v>84</v>
      </c>
      <c r="C76" s="102"/>
      <c r="D76" s="103"/>
    </row>
    <row r="77" spans="1:4" s="55" customFormat="1" ht="18.75" x14ac:dyDescent="0.3">
      <c r="A77" s="52"/>
      <c r="B77" s="53"/>
      <c r="C77" s="54"/>
      <c r="D77" s="104"/>
    </row>
    <row r="78" spans="1:4" ht="18.75" x14ac:dyDescent="0.3">
      <c r="A78" s="39"/>
      <c r="B78" s="40" t="s">
        <v>19</v>
      </c>
      <c r="C78" s="105">
        <f>SUM(C22:C77)</f>
        <v>28970000</v>
      </c>
      <c r="D78" s="106">
        <f>SUM(D22:D77)</f>
        <v>8041373.2899999991</v>
      </c>
    </row>
    <row r="79" spans="1:4" ht="18.75" x14ac:dyDescent="0.3">
      <c r="A79" s="107" t="s">
        <v>85</v>
      </c>
      <c r="B79" s="108" t="s">
        <v>86</v>
      </c>
      <c r="C79" s="109"/>
      <c r="D79" s="110"/>
    </row>
    <row r="80" spans="1:4" ht="36.75" x14ac:dyDescent="0.3">
      <c r="A80" s="68">
        <v>1099</v>
      </c>
      <c r="B80" s="89" t="s">
        <v>87</v>
      </c>
      <c r="C80" s="111">
        <v>0</v>
      </c>
      <c r="D80" s="112">
        <v>0</v>
      </c>
    </row>
    <row r="81" spans="1:6" ht="54.75" x14ac:dyDescent="0.3">
      <c r="A81" s="31">
        <v>1099</v>
      </c>
      <c r="B81" s="89" t="s">
        <v>88</v>
      </c>
      <c r="C81" s="49">
        <v>36442000</v>
      </c>
      <c r="D81" s="50">
        <f>'[1]Thesar 2020'!AC241</f>
        <v>11330500</v>
      </c>
      <c r="F81" s="113"/>
    </row>
    <row r="82" spans="1:6" ht="18.75" x14ac:dyDescent="0.3">
      <c r="A82" s="39"/>
      <c r="B82" s="40" t="s">
        <v>89</v>
      </c>
      <c r="C82" s="114">
        <f>SUM(C80:C81)</f>
        <v>36442000</v>
      </c>
      <c r="D82" s="115">
        <f>SUM(D81)</f>
        <v>11330500</v>
      </c>
    </row>
    <row r="83" spans="1:6" s="121" customFormat="1" ht="18.75" x14ac:dyDescent="0.3">
      <c r="A83" s="116"/>
      <c r="B83" s="117" t="s">
        <v>90</v>
      </c>
      <c r="C83" s="118">
        <f>C18+C78+C82</f>
        <v>110412000</v>
      </c>
      <c r="D83" s="119">
        <f>D18+D78+D82</f>
        <v>47280252.289999999</v>
      </c>
      <c r="E83" s="120"/>
    </row>
    <row r="84" spans="1:6" s="126" customFormat="1" ht="18.75" x14ac:dyDescent="0.3">
      <c r="A84" s="122"/>
      <c r="B84" s="123"/>
      <c r="C84" s="124"/>
      <c r="D84" s="125"/>
    </row>
    <row r="85" spans="1:6" ht="18.75" x14ac:dyDescent="0.3">
      <c r="A85" s="127" t="s">
        <v>91</v>
      </c>
      <c r="B85" s="128" t="s">
        <v>92</v>
      </c>
      <c r="C85" s="109"/>
      <c r="D85" s="110"/>
    </row>
    <row r="86" spans="1:6" ht="18.75" x14ac:dyDescent="0.3">
      <c r="A86" s="129">
        <v>8100</v>
      </c>
      <c r="B86" s="130" t="s">
        <v>93</v>
      </c>
      <c r="C86" s="49">
        <v>960000</v>
      </c>
      <c r="D86" s="50"/>
    </row>
    <row r="87" spans="1:6" ht="18.75" x14ac:dyDescent="0.3">
      <c r="A87" s="129">
        <v>8600</v>
      </c>
      <c r="B87" s="130" t="s">
        <v>94</v>
      </c>
      <c r="C87" s="49">
        <v>960000</v>
      </c>
      <c r="D87" s="50"/>
    </row>
    <row r="88" spans="1:6" ht="36.75" x14ac:dyDescent="0.3">
      <c r="A88" s="129">
        <v>4160</v>
      </c>
      <c r="B88" s="130" t="s">
        <v>95</v>
      </c>
      <c r="C88" s="49">
        <v>960000</v>
      </c>
      <c r="D88" s="50">
        <f>'[1]Thesar 2020'!AM241</f>
        <v>924000</v>
      </c>
    </row>
    <row r="89" spans="1:6" ht="36.75" x14ac:dyDescent="0.3">
      <c r="A89" s="131" t="s">
        <v>17</v>
      </c>
      <c r="B89" s="132" t="s">
        <v>96</v>
      </c>
      <c r="C89" s="49">
        <v>960000</v>
      </c>
      <c r="D89" s="50"/>
    </row>
    <row r="90" spans="1:6" ht="18.75" x14ac:dyDescent="0.3">
      <c r="A90" s="133">
        <v>4160</v>
      </c>
      <c r="B90" s="32" t="s">
        <v>97</v>
      </c>
      <c r="C90" s="49">
        <v>960000</v>
      </c>
      <c r="D90" s="50">
        <f>'[1]Thesar 2020'!AR241</f>
        <v>638400</v>
      </c>
    </row>
    <row r="91" spans="1:6" ht="36.75" x14ac:dyDescent="0.3">
      <c r="A91" s="133">
        <v>4160</v>
      </c>
      <c r="B91" s="132" t="s">
        <v>98</v>
      </c>
      <c r="C91" s="49">
        <v>960000</v>
      </c>
      <c r="D91" s="50">
        <v>837600</v>
      </c>
    </row>
    <row r="92" spans="1:6" ht="18.75" x14ac:dyDescent="0.3">
      <c r="A92" s="134" t="s">
        <v>99</v>
      </c>
      <c r="B92" s="135" t="s">
        <v>106</v>
      </c>
      <c r="C92" s="136"/>
      <c r="D92" s="137"/>
    </row>
    <row r="93" spans="1:6" s="126" customFormat="1" ht="18.75" x14ac:dyDescent="0.3">
      <c r="A93" s="122"/>
      <c r="B93" s="123"/>
      <c r="C93" s="124"/>
      <c r="D93" s="125"/>
    </row>
    <row r="94" spans="1:6" ht="18.75" x14ac:dyDescent="0.3">
      <c r="A94" s="138"/>
      <c r="B94" s="139" t="s">
        <v>100</v>
      </c>
      <c r="C94" s="140">
        <f>SUM(C86:C93)</f>
        <v>5760000</v>
      </c>
      <c r="D94" s="141">
        <f>SUM(D86:D92)</f>
        <v>2400000</v>
      </c>
      <c r="E94" s="142"/>
    </row>
    <row r="95" spans="1:6" ht="18.75" x14ac:dyDescent="0.3">
      <c r="A95" s="138"/>
      <c r="B95" s="139" t="s">
        <v>101</v>
      </c>
      <c r="C95" s="140">
        <f>SUM(C83,C94)</f>
        <v>116172000</v>
      </c>
      <c r="D95" s="141">
        <f>SUM(D83,D94)</f>
        <v>49680252.289999999</v>
      </c>
      <c r="E95" s="113"/>
    </row>
    <row r="96" spans="1:6" s="145" customFormat="1" ht="18.75" x14ac:dyDescent="0.3">
      <c r="A96" s="143"/>
      <c r="B96" s="144" t="s">
        <v>102</v>
      </c>
      <c r="C96" s="140">
        <v>166738000</v>
      </c>
      <c r="D96" s="141">
        <v>131092000</v>
      </c>
    </row>
    <row r="97" spans="1:4" ht="18.75" x14ac:dyDescent="0.3">
      <c r="A97" s="146"/>
      <c r="B97" s="146"/>
      <c r="C97" s="146"/>
      <c r="D97" s="146"/>
    </row>
    <row r="98" spans="1:4" ht="18.75" x14ac:dyDescent="0.3">
      <c r="A98" s="146"/>
      <c r="B98" s="147"/>
      <c r="C98" s="148">
        <f>C13-C95-C96</f>
        <v>0</v>
      </c>
      <c r="D98" s="149"/>
    </row>
    <row r="99" spans="1:4" x14ac:dyDescent="0.25">
      <c r="B99" s="150" t="s">
        <v>103</v>
      </c>
      <c r="C99" s="151"/>
      <c r="D99" s="152">
        <f>'[1]Thesar 2020'!AS241</f>
        <v>675100</v>
      </c>
    </row>
    <row r="100" spans="1:4" x14ac:dyDescent="0.25">
      <c r="B100" s="153" t="s">
        <v>104</v>
      </c>
      <c r="C100" s="154"/>
      <c r="D100" s="152">
        <f>D95+D96+D99</f>
        <v>181447352.28999999</v>
      </c>
    </row>
    <row r="101" spans="1:4" x14ac:dyDescent="0.25">
      <c r="B101" s="156" t="s">
        <v>105</v>
      </c>
      <c r="C101" s="155"/>
      <c r="D101" s="157">
        <f>D100-'[1]Thesar 2020'!D241</f>
        <v>777480.53999996185</v>
      </c>
    </row>
    <row r="102" spans="1:4" x14ac:dyDescent="0.25">
      <c r="B102" s="156"/>
      <c r="C102" s="155"/>
      <c r="D102" s="158"/>
    </row>
    <row r="103" spans="1:4" x14ac:dyDescent="0.25">
      <c r="B103" s="159"/>
      <c r="C103" s="155"/>
      <c r="D103" s="160"/>
    </row>
    <row r="104" spans="1:4" x14ac:dyDescent="0.25">
      <c r="B104" s="159"/>
      <c r="C104" s="155"/>
      <c r="D104" s="160"/>
    </row>
    <row r="105" spans="1:4" x14ac:dyDescent="0.25">
      <c r="B105" s="121"/>
      <c r="C105" s="161"/>
      <c r="D105" s="162"/>
    </row>
    <row r="106" spans="1:4" x14ac:dyDescent="0.25">
      <c r="B106" s="121"/>
      <c r="C106" s="161"/>
      <c r="D106" s="161"/>
    </row>
    <row r="107" spans="1:4" x14ac:dyDescent="0.25">
      <c r="B107" s="121"/>
      <c r="C107" s="161"/>
      <c r="D107" s="161"/>
    </row>
    <row r="108" spans="1:4" x14ac:dyDescent="0.25">
      <c r="C108" s="161"/>
      <c r="D108" s="16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2020-10-14T09:53:01Z</dcterms:created>
  <dcterms:modified xsi:type="dcterms:W3CDTF">2020-10-15T09:22:12Z</dcterms:modified>
</cp:coreProperties>
</file>